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5895" firstSheet="4" activeTab="4"/>
  </bookViews>
  <sheets>
    <sheet name="PROGRAME" sheetId="1" state="hidden" r:id="rId1"/>
    <sheet name="UNICE" sheetId="2" state="hidden" r:id="rId2"/>
    <sheet name="UNICE CV" sheetId="3" state="hidden" r:id="rId3"/>
    <sheet name="PENS.50%" sheetId="4" state="hidden" r:id="rId4"/>
    <sheet name="PENS.40%" sheetId="5" r:id="rId5"/>
    <sheet name="TESTE" sheetId="6" state="hidden" r:id="rId6"/>
  </sheets>
  <calcPr calcId="125725"/>
</workbook>
</file>

<file path=xl/calcChain.xml><?xml version="1.0" encoding="utf-8"?>
<calcChain xmlns="http://schemas.openxmlformats.org/spreadsheetml/2006/main">
  <c r="G14" i="5"/>
  <c r="G26"/>
  <c r="G23"/>
  <c r="G40" i="1"/>
  <c r="G13" i="6"/>
  <c r="G25" i="5"/>
  <c r="G22" i="4" l="1"/>
  <c r="G33" i="2" l="1"/>
  <c r="G19" i="6"/>
  <c r="G18" i="3"/>
  <c r="G19"/>
  <c r="G23" i="4"/>
  <c r="G16"/>
  <c r="G20" i="6"/>
  <c r="G34" i="1" l="1"/>
  <c r="G13" i="3"/>
  <c r="G43" i="2"/>
  <c r="G47"/>
  <c r="G41"/>
  <c r="G18" i="5"/>
  <c r="G23" i="1"/>
  <c r="G12" i="2" l="1"/>
  <c r="G48" l="1"/>
  <c r="G26" i="1"/>
  <c r="G14"/>
  <c r="G35" l="1"/>
</calcChain>
</file>

<file path=xl/sharedStrings.xml><?xml version="1.0" encoding="utf-8"?>
<sst xmlns="http://schemas.openxmlformats.org/spreadsheetml/2006/main" count="469" uniqueCount="232">
  <si>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</si>
  <si>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</si>
  <si>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</si>
  <si>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</si>
  <si>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</si>
  <si>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</si>
  <si>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</si>
  <si>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</si>
  <si>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</si>
  <si>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</si>
  <si>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</si>
  <si>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</si>
  <si>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</si>
  <si>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</si>
  <si>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</si>
  <si>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</si>
  <si>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FARMEXPERT</t>
  </si>
  <si>
    <t>T O T A L  MEDIPLUS</t>
  </si>
  <si>
    <t>medicament</t>
  </si>
  <si>
    <t>Tip</t>
  </si>
  <si>
    <t>plata factura cesionata</t>
  </si>
  <si>
    <t>UNICE</t>
  </si>
  <si>
    <t>PENSIONARI 50%</t>
  </si>
  <si>
    <t>PENSIONARI 40%</t>
  </si>
  <si>
    <t>TOTAL MEDIPLUS</t>
  </si>
  <si>
    <t>medic.</t>
  </si>
  <si>
    <t>Andisima</t>
  </si>
  <si>
    <t>TOTAL</t>
  </si>
  <si>
    <t>Gentiana SRL</t>
  </si>
  <si>
    <t>Nordpharm</t>
  </si>
  <si>
    <t>Pharmaclin</t>
  </si>
  <si>
    <t>TOTAL  FARMEXIM</t>
  </si>
  <si>
    <t>TOTAL  FARMEXPERT</t>
  </si>
  <si>
    <t>Balsam</t>
  </si>
  <si>
    <t>Remedium</t>
  </si>
  <si>
    <t>TOTAL MEDIPLUS EXIM</t>
  </si>
  <si>
    <t>PENS.990</t>
  </si>
  <si>
    <t>TOTAL FARMEXIM</t>
  </si>
  <si>
    <t>T O T A L</t>
  </si>
  <si>
    <t>Aden Farm Srl</t>
  </si>
  <si>
    <t>Crisfarm</t>
  </si>
  <si>
    <t>Silver Woolf</t>
  </si>
  <si>
    <t>Luana Farm</t>
  </si>
  <si>
    <t>Heracleum Srl</t>
  </si>
  <si>
    <t>TOTAL FARMEXPERT</t>
  </si>
  <si>
    <t xml:space="preserve">Teste </t>
  </si>
  <si>
    <t>APRILIE 2019</t>
  </si>
  <si>
    <t>Saralex SRL</t>
  </si>
  <si>
    <t>TOTAL EUROPHARM HOLDING SA</t>
  </si>
  <si>
    <t>MAI 2019</t>
  </si>
  <si>
    <t>Pensionari</t>
  </si>
  <si>
    <t>Netline Design</t>
  </si>
  <si>
    <t>TOTAL   FARMEXPERT</t>
  </si>
  <si>
    <t>medicamente cu si fara contributie personala-activitate curenta</t>
  </si>
  <si>
    <t>325/13.05.2019</t>
  </si>
  <si>
    <t>265/10.04.2019</t>
  </si>
  <si>
    <t>8534/22.04.2019</t>
  </si>
  <si>
    <t>4500/08.05.2019</t>
  </si>
  <si>
    <t>43644/23.04.2019</t>
  </si>
  <si>
    <t>4639/13.05.2019</t>
  </si>
  <si>
    <t xml:space="preserve">T  O  T  A  L </t>
  </si>
  <si>
    <t>480/10.05.2019</t>
  </si>
  <si>
    <t>6166/31.03.2019</t>
  </si>
  <si>
    <t>Lumileva</t>
  </si>
  <si>
    <t>339/06.05.2019</t>
  </si>
  <si>
    <t>Unice CV</t>
  </si>
  <si>
    <t>UNICE C-V</t>
  </si>
  <si>
    <t>TOTAL PHARMAFARM</t>
  </si>
  <si>
    <t>mai 2019</t>
  </si>
  <si>
    <t>Pharmaclin Srl</t>
  </si>
  <si>
    <t>3307/17.04.2019</t>
  </si>
  <si>
    <t>TOTAL ROPHARMA LOGISTIC</t>
  </si>
  <si>
    <t>14/31.03.2019</t>
  </si>
  <si>
    <t>6164/31.03.2019</t>
  </si>
  <si>
    <t>6165/31.03.2019</t>
  </si>
  <si>
    <t>Teste adulti</t>
  </si>
  <si>
    <t>Teste</t>
  </si>
  <si>
    <t>15/31.03.2019</t>
  </si>
  <si>
    <t>IUNIE 2019</t>
  </si>
  <si>
    <t>Lumileva Farm</t>
  </si>
  <si>
    <t>366/03.06.2019</t>
  </si>
  <si>
    <t>Pens 900</t>
  </si>
  <si>
    <t>43805/27.05.2019</t>
  </si>
  <si>
    <t>43803/27.05.2019</t>
  </si>
  <si>
    <t>43806/27.05.2019</t>
  </si>
  <si>
    <t>5363/31.05.2019</t>
  </si>
  <si>
    <t>363/31.05.2019</t>
  </si>
  <si>
    <t>Pens.990</t>
  </si>
  <si>
    <t>015/31.03.2019</t>
  </si>
  <si>
    <t>0015/31.03.2019</t>
  </si>
  <si>
    <t>IUNIE2019</t>
  </si>
  <si>
    <t>8541/30.05.2019</t>
  </si>
  <si>
    <t>523/31.03.2019</t>
  </si>
  <si>
    <t>5592/07.06.2019</t>
  </si>
  <si>
    <t>12086/31.03.2019</t>
  </si>
  <si>
    <t>6167/31.03.2019</t>
  </si>
  <si>
    <t>282/17.04.2019</t>
  </si>
  <si>
    <t>182/31.03.2019</t>
  </si>
  <si>
    <t>Farmexpert</t>
  </si>
  <si>
    <t>489/31.03.2019</t>
  </si>
  <si>
    <t>Apostol</t>
  </si>
  <si>
    <t>355/29.05.2019</t>
  </si>
  <si>
    <t>18/31.03.2019</t>
  </si>
  <si>
    <t>Asklepios Srl</t>
  </si>
  <si>
    <t>359/30.05.2019</t>
  </si>
  <si>
    <t>9/31.03.2019</t>
  </si>
  <si>
    <t>327/13.05.2019</t>
  </si>
  <si>
    <t>00015/31.03.2019</t>
  </si>
  <si>
    <t>294/23.04.2019</t>
  </si>
  <si>
    <t>0001028/31.03.2019</t>
  </si>
  <si>
    <t>2054/31.03.2019</t>
  </si>
  <si>
    <t>225/31.03.2019</t>
  </si>
  <si>
    <t>463/31.03.2019</t>
  </si>
  <si>
    <t>356/30.05.2019</t>
  </si>
  <si>
    <t>159/31.03.2019</t>
  </si>
  <si>
    <t>FARM SOMESAN</t>
  </si>
  <si>
    <t>385/07.06.2019</t>
  </si>
  <si>
    <t>3121/31.03.2019</t>
  </si>
  <si>
    <t>4201/31.03.2019</t>
  </si>
  <si>
    <t>4101/31.03.2019</t>
  </si>
  <si>
    <t>5101/31.03.2019</t>
  </si>
  <si>
    <t>2516/31.03.2019</t>
  </si>
  <si>
    <t>43804/27.05.2019</t>
  </si>
  <si>
    <t>1653/31.03.2019</t>
  </si>
  <si>
    <t>0000132/31.03.2019</t>
  </si>
  <si>
    <t>265/31.03.2019</t>
  </si>
  <si>
    <t>958/31.03.2019</t>
  </si>
  <si>
    <t>43802/27.05.2019</t>
  </si>
  <si>
    <t>520/31.03.2019</t>
  </si>
  <si>
    <t>17/31.03.2019</t>
  </si>
  <si>
    <t>50/25.04.2019</t>
  </si>
  <si>
    <t>Lumileva SRL</t>
  </si>
  <si>
    <t>3314/25.04.2019</t>
  </si>
  <si>
    <t>129/31.03.2019</t>
  </si>
  <si>
    <t>Millefolia SRL</t>
  </si>
  <si>
    <t>3305/16.04.2019</t>
  </si>
  <si>
    <t>26/31.03.2019</t>
  </si>
  <si>
    <t>160/31.03.2019</t>
  </si>
  <si>
    <t>1661/30.04.2019</t>
  </si>
  <si>
    <t>0016/30.04.2019</t>
  </si>
  <si>
    <t>18/30.04.2019</t>
  </si>
  <si>
    <t>016/30.04.2019</t>
  </si>
  <si>
    <t>00016/30.04.2019</t>
  </si>
  <si>
    <t>8538/22.05.2019</t>
  </si>
  <si>
    <t>203/30.04.2019</t>
  </si>
  <si>
    <t>5400/03.06.2019</t>
  </si>
  <si>
    <t>8540/22.05.2019</t>
  </si>
  <si>
    <t>19/30.04.2019</t>
  </si>
  <si>
    <t>8539/22.05.2019</t>
  </si>
  <si>
    <t>0001033/30.04.2019</t>
  </si>
  <si>
    <t>Ado</t>
  </si>
  <si>
    <t>237/30.04.2019</t>
  </si>
  <si>
    <t>1662/30.04.2019</t>
  </si>
  <si>
    <t>521/30.04.2019</t>
  </si>
  <si>
    <t>0017/30.04.2019</t>
  </si>
  <si>
    <t>onco,ado,ins.</t>
  </si>
  <si>
    <t>017/30.04.2019</t>
  </si>
  <si>
    <t>00017/30.04.2019</t>
  </si>
  <si>
    <t>Iunie 2019</t>
  </si>
  <si>
    <t>7285/03.06.2019</t>
  </si>
  <si>
    <t>Iunie 2019 5742/11.06.Europharm</t>
  </si>
  <si>
    <t>7300/04.06.2019</t>
  </si>
  <si>
    <t>T O T A L MEDIPLUS</t>
  </si>
  <si>
    <t xml:space="preserve">TOTAL  </t>
  </si>
  <si>
    <t>IULIE 2019</t>
  </si>
  <si>
    <t>426/27.06.2019</t>
  </si>
  <si>
    <t>ADO</t>
  </si>
  <si>
    <t>001497/30.04.2019</t>
  </si>
  <si>
    <t>001503/30.04.2019</t>
  </si>
  <si>
    <t>001506/30.04.2019</t>
  </si>
  <si>
    <t>001494/30.04.2019</t>
  </si>
  <si>
    <t>001491/30.04.2019</t>
  </si>
  <si>
    <t>ADO,TRAT.MIXT</t>
  </si>
  <si>
    <t>001500/30.04.2019</t>
  </si>
  <si>
    <t>001509/30.04.2019</t>
  </si>
  <si>
    <t>001511/30.04.2019</t>
  </si>
  <si>
    <t>001507/30.04.2019</t>
  </si>
  <si>
    <t>001508/30.04.2019</t>
  </si>
  <si>
    <t>PLATI  CESIUNI  LUNA  IULIE 2019</t>
  </si>
  <si>
    <t>16/31.03.2019</t>
  </si>
  <si>
    <t>2055/31.03.2019</t>
  </si>
  <si>
    <t>218/31.03.2019</t>
  </si>
  <si>
    <t>1055/31.03.2019</t>
  </si>
  <si>
    <t>462/31.03.2019</t>
  </si>
  <si>
    <t>263/31.03.2019</t>
  </si>
  <si>
    <t>519/31.03.2019</t>
  </si>
  <si>
    <t>TOTAL  MEDIPLUS</t>
  </si>
  <si>
    <t>PLATI  CESIUNI  LUNA IULIE 2019</t>
  </si>
  <si>
    <t>20/30.04.2019</t>
  </si>
  <si>
    <t>018/30.04.2019</t>
  </si>
  <si>
    <t>00018/30.04.2019</t>
  </si>
  <si>
    <t>216/31.03.2019</t>
  </si>
  <si>
    <t>1053/31.03.2019</t>
  </si>
  <si>
    <t>PENS.50%</t>
  </si>
  <si>
    <t>00014/31.03.2019</t>
  </si>
  <si>
    <t>014/31.03.2019</t>
  </si>
  <si>
    <t>0014/31.03.2019</t>
  </si>
  <si>
    <t>457/04.07.2019</t>
  </si>
  <si>
    <t>2061/31.05.2019</t>
  </si>
  <si>
    <t>261/31.05.2019</t>
  </si>
  <si>
    <t>1061/31.05.2019</t>
  </si>
  <si>
    <t>8548/26.06.2019</t>
  </si>
  <si>
    <t>6628/03.07.2019</t>
  </si>
  <si>
    <t>0023/31.05.2019</t>
  </si>
  <si>
    <t>024/31.05.2019</t>
  </si>
  <si>
    <t>0024/31.05.2019</t>
  </si>
  <si>
    <t>3348/02.07.2019</t>
  </si>
  <si>
    <t>PENSIONARI 990</t>
  </si>
  <si>
    <t>26/31.05.2019</t>
  </si>
  <si>
    <t xml:space="preserve">IUNIE 2019 </t>
  </si>
  <si>
    <t>354/28.05.2019</t>
  </si>
  <si>
    <t>466/30.04.2019</t>
  </si>
  <si>
    <t>44095/27.06.2019</t>
  </si>
  <si>
    <t>7524/11.07.2019</t>
  </si>
  <si>
    <t>Onco CV</t>
  </si>
  <si>
    <t>00026/31.05.2019</t>
  </si>
  <si>
    <t>ONCO CV</t>
  </si>
  <si>
    <t>44139/09.07.2019</t>
  </si>
  <si>
    <t>526/31.05.2019</t>
  </si>
  <si>
    <t>44140/09.07.2019</t>
  </si>
  <si>
    <t>1674/31.05.2019</t>
  </si>
  <si>
    <t>269/31.05.2019</t>
  </si>
  <si>
    <t>0000138/31.05.2019</t>
  </si>
  <si>
    <t>8549/10.07.2019</t>
  </si>
  <si>
    <t>7861/22.07.2019</t>
  </si>
  <si>
    <t>001520/31.05.2019</t>
  </si>
  <si>
    <t>001523/31.05.2019</t>
  </si>
  <si>
    <t>001513/31.05.2019</t>
  </si>
  <si>
    <t>001528/31.05.2019</t>
  </si>
  <si>
    <t>PLATI CESIUNI PROGRAME 26 IULIE 2019</t>
  </si>
  <si>
    <t>PLATI CESIUNI TESTE  26 IULIE 2019</t>
  </si>
  <si>
    <t>PLATI  CESIUNI  LUNA 31 IULIE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</si>
</sst>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8" xfId="0" applyBorder="1"/>
    <xf numFmtId="0" fontId="0" fillId="0" borderId="6" xfId="0" applyBorder="1"/>
    <xf numFmtId="0" fontId="4" fillId="0" borderId="0" xfId="0" applyFont="1"/>
    <xf numFmtId="0" fontId="0" fillId="0" borderId="22" xfId="0" applyBorder="1"/>
    <xf numFmtId="0" fontId="0" fillId="0" borderId="15" xfId="0" applyBorder="1"/>
    <xf numFmtId="4" fontId="4" fillId="0" borderId="19" xfId="0" applyNumberFormat="1" applyFont="1" applyBorder="1"/>
    <xf numFmtId="0" fontId="5" fillId="0" borderId="0" xfId="0" applyFont="1"/>
    <xf numFmtId="0" fontId="2" fillId="0" borderId="8" xfId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4" xfId="0" applyBorder="1"/>
    <xf numFmtId="0" fontId="0" fillId="0" borderId="2" xfId="0" applyBorder="1"/>
    <xf numFmtId="0" fontId="2" fillId="0" borderId="25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3" xfId="0" applyBorder="1"/>
    <xf numFmtId="0" fontId="2" fillId="0" borderId="18" xfId="1" applyFont="1" applyBorder="1" applyAlignment="1">
      <alignment horizontal="center"/>
    </xf>
    <xf numFmtId="4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8" xfId="0" applyFill="1" applyBorder="1"/>
    <xf numFmtId="0" fontId="0" fillId="0" borderId="10" xfId="0" applyBorder="1"/>
    <xf numFmtId="0" fontId="0" fillId="0" borderId="31" xfId="0" applyFill="1" applyBorder="1" applyAlignment="1">
      <alignment horizontal="right"/>
    </xf>
    <xf numFmtId="4" fontId="0" fillId="0" borderId="39" xfId="0" applyNumberFormat="1" applyBorder="1"/>
    <xf numFmtId="4" fontId="0" fillId="0" borderId="8" xfId="0" applyNumberFormat="1" applyBorder="1"/>
    <xf numFmtId="0" fontId="0" fillId="0" borderId="31" xfId="0" applyBorder="1"/>
    <xf numFmtId="0" fontId="0" fillId="0" borderId="3" xfId="0" applyBorder="1"/>
    <xf numFmtId="0" fontId="0" fillId="0" borderId="35" xfId="0" applyBorder="1"/>
    <xf numFmtId="4" fontId="0" fillId="0" borderId="21" xfId="0" applyNumberFormat="1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8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2" fillId="0" borderId="29" xfId="1" applyFont="1" applyBorder="1" applyAlignment="1">
      <alignment horizontal="center"/>
    </xf>
    <xf numFmtId="0" fontId="0" fillId="0" borderId="30" xfId="0" applyBorder="1"/>
    <xf numFmtId="0" fontId="0" fillId="0" borderId="15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3" xfId="0" applyFill="1" applyBorder="1"/>
    <xf numFmtId="14" fontId="0" fillId="0" borderId="3" xfId="0" applyNumberFormat="1" applyBorder="1" applyAlignment="1">
      <alignment vertical="center" wrapText="1"/>
    </xf>
    <xf numFmtId="0" fontId="0" fillId="0" borderId="35" xfId="0" applyFill="1" applyBorder="1"/>
    <xf numFmtId="4" fontId="0" fillId="0" borderId="23" xfId="0" applyNumberFormat="1" applyFill="1" applyBorder="1"/>
    <xf numFmtId="0" fontId="0" fillId="0" borderId="3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" fontId="0" fillId="0" borderId="42" xfId="0" applyNumberFormat="1" applyBorder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35" xfId="0" applyBorder="1" applyAlignment="1">
      <alignment horizontal="left" vertical="center" wrapText="1"/>
    </xf>
    <xf numFmtId="0" fontId="0" fillId="0" borderId="37" xfId="0" applyFill="1" applyBorder="1" applyAlignment="1">
      <alignment horizontal="right"/>
    </xf>
    <xf numFmtId="0" fontId="0" fillId="0" borderId="2" xfId="0" applyFont="1" applyBorder="1"/>
    <xf numFmtId="0" fontId="0" fillId="0" borderId="25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0" fontId="0" fillId="0" borderId="24" xfId="0" applyBorder="1" applyAlignment="1">
      <alignment vertical="center"/>
    </xf>
    <xf numFmtId="0" fontId="0" fillId="0" borderId="33" xfId="0" applyBorder="1" applyAlignment="1">
      <alignment vertical="center"/>
    </xf>
    <xf numFmtId="49" fontId="0" fillId="0" borderId="38" xfId="0" applyNumberFormat="1" applyBorder="1"/>
    <xf numFmtId="0" fontId="0" fillId="0" borderId="17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0" fillId="0" borderId="24" xfId="0" applyNumberFormat="1" applyBorder="1"/>
    <xf numFmtId="4" fontId="0" fillId="0" borderId="16" xfId="0" applyNumberFormat="1" applyBorder="1"/>
    <xf numFmtId="0" fontId="0" fillId="0" borderId="0" xfId="0" applyAlignment="1">
      <alignment horizontal="right"/>
    </xf>
    <xf numFmtId="0" fontId="9" fillId="0" borderId="10" xfId="0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0" fillId="0" borderId="34" xfId="0" applyNumberFormat="1" applyFill="1" applyBorder="1"/>
    <xf numFmtId="0" fontId="0" fillId="0" borderId="2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25" xfId="0" applyFill="1" applyBorder="1"/>
    <xf numFmtId="4" fontId="4" fillId="0" borderId="26" xfId="0" applyNumberFormat="1" applyFont="1" applyBorder="1"/>
    <xf numFmtId="49" fontId="0" fillId="0" borderId="5" xfId="0" applyNumberFormat="1" applyBorder="1"/>
    <xf numFmtId="0" fontId="0" fillId="0" borderId="31" xfId="0" applyBorder="1" applyAlignment="1">
      <alignment horizontal="right"/>
    </xf>
    <xf numFmtId="49" fontId="0" fillId="0" borderId="3" xfId="0" applyNumberFormat="1" applyBorder="1"/>
    <xf numFmtId="4" fontId="0" fillId="0" borderId="34" xfId="0" applyNumberFormat="1" applyBorder="1"/>
    <xf numFmtId="0" fontId="9" fillId="0" borderId="40" xfId="0" applyFont="1" applyBorder="1" applyAlignment="1">
      <alignment horizontal="right" wrapText="1"/>
    </xf>
    <xf numFmtId="0" fontId="0" fillId="0" borderId="17" xfId="0" applyBorder="1"/>
    <xf numFmtId="0" fontId="0" fillId="0" borderId="43" xfId="0" applyBorder="1"/>
    <xf numFmtId="0" fontId="1" fillId="0" borderId="10" xfId="1" applyFon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32" xfId="0" applyNumberFormat="1" applyBorder="1"/>
    <xf numFmtId="4" fontId="0" fillId="0" borderId="23" xfId="0" applyNumberFormat="1" applyBorder="1"/>
    <xf numFmtId="4" fontId="11" fillId="0" borderId="19" xfId="0" applyNumberFormat="1" applyFont="1" applyBorder="1"/>
    <xf numFmtId="0" fontId="0" fillId="0" borderId="44" xfId="0" applyFill="1" applyBorder="1" applyAlignment="1">
      <alignment horizontal="right"/>
    </xf>
    <xf numFmtId="0" fontId="1" fillId="0" borderId="10" xfId="1" applyFont="1" applyBorder="1" applyAlignment="1">
      <alignment horizontal="center"/>
    </xf>
    <xf numFmtId="0" fontId="0" fillId="0" borderId="37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Border="1"/>
    <xf numFmtId="49" fontId="0" fillId="0" borderId="37" xfId="0" applyNumberFormat="1" applyBorder="1"/>
    <xf numFmtId="0" fontId="2" fillId="0" borderId="9" xfId="0" applyFont="1" applyBorder="1"/>
    <xf numFmtId="0" fontId="2" fillId="0" borderId="13" xfId="0" applyFont="1" applyBorder="1"/>
    <xf numFmtId="0" fontId="2" fillId="0" borderId="12" xfId="0" applyFont="1" applyBorder="1"/>
    <xf numFmtId="0" fontId="0" fillId="0" borderId="28" xfId="0" applyBorder="1"/>
    <xf numFmtId="0" fontId="2" fillId="0" borderId="31" xfId="0" applyFont="1" applyBorder="1"/>
    <xf numFmtId="4" fontId="4" fillId="0" borderId="46" xfId="0" applyNumberFormat="1" applyFont="1" applyBorder="1"/>
    <xf numFmtId="0" fontId="0" fillId="0" borderId="24" xfId="0" applyFill="1" applyBorder="1" applyAlignment="1">
      <alignment horizontal="right"/>
    </xf>
    <xf numFmtId="1" fontId="9" fillId="0" borderId="45" xfId="0" applyNumberFormat="1" applyFont="1" applyBorder="1" applyAlignment="1">
      <alignment horizontal="right" vertical="center" wrapText="1"/>
    </xf>
    <xf numFmtId="1" fontId="9" fillId="0" borderId="10" xfId="0" applyNumberFormat="1" applyFont="1" applyBorder="1" applyAlignment="1">
      <alignment horizontal="right" vertical="center"/>
    </xf>
    <xf numFmtId="1" fontId="9" fillId="0" borderId="45" xfId="0" applyNumberFormat="1" applyFont="1" applyBorder="1" applyAlignment="1">
      <alignment horizontal="right" vertical="center"/>
    </xf>
    <xf numFmtId="0" fontId="0" fillId="0" borderId="45" xfId="0" applyBorder="1"/>
    <xf numFmtId="0" fontId="0" fillId="2" borderId="3" xfId="0" applyFill="1" applyBorder="1"/>
    <xf numFmtId="0" fontId="0" fillId="0" borderId="5" xfId="0" applyFill="1" applyBorder="1"/>
    <xf numFmtId="4" fontId="0" fillId="0" borderId="9" xfId="0" applyNumberFormat="1" applyBorder="1"/>
    <xf numFmtId="49" fontId="0" fillId="0" borderId="17" xfId="0" applyNumberFormat="1" applyBorder="1"/>
    <xf numFmtId="0" fontId="0" fillId="0" borderId="44" xfId="0" applyBorder="1"/>
    <xf numFmtId="0" fontId="0" fillId="0" borderId="9" xfId="0" applyFont="1" applyBorder="1"/>
    <xf numFmtId="0" fontId="0" fillId="0" borderId="48" xfId="0" applyBorder="1"/>
    <xf numFmtId="0" fontId="4" fillId="0" borderId="48" xfId="0" applyFont="1" applyBorder="1" applyAlignment="1"/>
    <xf numFmtId="0" fontId="0" fillId="0" borderId="31" xfId="0" applyFont="1" applyBorder="1"/>
    <xf numFmtId="0" fontId="0" fillId="0" borderId="41" xfId="0" applyFill="1" applyBorder="1" applyAlignment="1">
      <alignment horizontal="right"/>
    </xf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4" fontId="0" fillId="0" borderId="47" xfId="0" applyNumberFormat="1" applyBorder="1"/>
    <xf numFmtId="0" fontId="1" fillId="0" borderId="18" xfId="1" applyFont="1" applyBorder="1" applyAlignment="1">
      <alignment horizontal="right"/>
    </xf>
    <xf numFmtId="0" fontId="0" fillId="0" borderId="25" xfId="0" applyBorder="1"/>
    <xf numFmtId="0" fontId="1" fillId="0" borderId="6" xfId="1" applyFont="1" applyBorder="1" applyAlignment="1">
      <alignment horizontal="right"/>
    </xf>
    <xf numFmtId="0" fontId="0" fillId="0" borderId="49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3" xfId="0" applyBorder="1" applyAlignment="1">
      <alignment horizontal="right"/>
    </xf>
    <xf numFmtId="49" fontId="0" fillId="0" borderId="4" xfId="0" applyNumberFormat="1" applyBorder="1"/>
    <xf numFmtId="4" fontId="0" fillId="0" borderId="50" xfId="0" applyNumberFormat="1" applyBorder="1"/>
    <xf numFmtId="0" fontId="0" fillId="0" borderId="15" xfId="0" applyBorder="1" applyAlignment="1">
      <alignment horizontal="right"/>
    </xf>
    <xf numFmtId="0" fontId="0" fillId="0" borderId="15" xfId="0" applyFill="1" applyBorder="1"/>
    <xf numFmtId="0" fontId="0" fillId="0" borderId="5" xfId="0" applyFill="1" applyBorder="1" applyAlignment="1">
      <alignment horizontal="right"/>
    </xf>
    <xf numFmtId="49" fontId="0" fillId="0" borderId="24" xfId="0" applyNumberFormat="1" applyBorder="1" applyAlignment="1">
      <alignment wrapText="1"/>
    </xf>
    <xf numFmtId="0" fontId="0" fillId="0" borderId="4" xfId="0" applyFill="1" applyBorder="1" applyAlignment="1">
      <alignment horizontal="right"/>
    </xf>
    <xf numFmtId="4" fontId="0" fillId="0" borderId="20" xfId="0" applyNumberFormat="1" applyFill="1" applyBorder="1"/>
    <xf numFmtId="14" fontId="0" fillId="0" borderId="3" xfId="0" applyNumberFormat="1" applyBorder="1" applyAlignment="1">
      <alignment horizontal="left"/>
    </xf>
    <xf numFmtId="4" fontId="0" fillId="0" borderId="16" xfId="0" applyNumberFormat="1" applyFill="1" applyBorder="1"/>
    <xf numFmtId="0" fontId="0" fillId="0" borderId="5" xfId="0" applyBorder="1" applyAlignment="1">
      <alignment vertical="center"/>
    </xf>
    <xf numFmtId="4" fontId="0" fillId="0" borderId="46" xfId="0" applyNumberFormat="1" applyBorder="1"/>
    <xf numFmtId="0" fontId="2" fillId="0" borderId="18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22" xfId="1" applyFont="1" applyBorder="1" applyAlignment="1">
      <alignment horizontal="right"/>
    </xf>
    <xf numFmtId="4" fontId="0" fillId="0" borderId="21" xfId="0" applyNumberFormat="1" applyFill="1" applyBorder="1"/>
    <xf numFmtId="4" fontId="0" fillId="0" borderId="31" xfId="0" applyNumberFormat="1" applyBorder="1"/>
    <xf numFmtId="0" fontId="0" fillId="0" borderId="7" xfId="0" applyFill="1" applyBorder="1"/>
    <xf numFmtId="4" fontId="0" fillId="0" borderId="20" xfId="0" applyNumberFormat="1" applyBorder="1"/>
    <xf numFmtId="4" fontId="0" fillId="0" borderId="38" xfId="0" applyNumberFormat="1" applyBorder="1" applyAlignment="1">
      <alignment horizontal="right"/>
    </xf>
    <xf numFmtId="1" fontId="9" fillId="0" borderId="6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/>
    </xf>
    <xf numFmtId="4" fontId="0" fillId="0" borderId="39" xfId="0" applyNumberFormat="1" applyBorder="1" applyAlignment="1">
      <alignment horizontal="right"/>
    </xf>
    <xf numFmtId="49" fontId="0" fillId="0" borderId="38" xfId="0" applyNumberForma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1" fillId="0" borderId="48" xfId="1" applyFont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4" xfId="0" applyFont="1" applyBorder="1"/>
    <xf numFmtId="0" fontId="0" fillId="0" borderId="4" xfId="0" applyBorder="1" applyAlignment="1">
      <alignment horizontal="right"/>
    </xf>
    <xf numFmtId="49" fontId="0" fillId="0" borderId="9" xfId="0" applyNumberFormat="1" applyBorder="1"/>
    <xf numFmtId="0" fontId="0" fillId="0" borderId="51" xfId="0" applyBorder="1" applyAlignment="1">
      <alignment horizontal="right"/>
    </xf>
    <xf numFmtId="4" fontId="0" fillId="0" borderId="0" xfId="0" applyNumberFormat="1"/>
    <xf numFmtId="0" fontId="0" fillId="0" borderId="43" xfId="0" applyFill="1" applyBorder="1" applyAlignment="1">
      <alignment horizontal="left" vertical="center"/>
    </xf>
    <xf numFmtId="0" fontId="9" fillId="0" borderId="18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right" wrapText="1"/>
    </xf>
    <xf numFmtId="0" fontId="0" fillId="0" borderId="49" xfId="0" applyFill="1" applyBorder="1" applyAlignment="1">
      <alignment horizontal="left" vertical="center"/>
    </xf>
    <xf numFmtId="0" fontId="9" fillId="0" borderId="1" xfId="0" applyFont="1" applyBorder="1" applyAlignment="1">
      <alignment horizontal="right" wrapText="1"/>
    </xf>
    <xf numFmtId="0" fontId="0" fillId="0" borderId="51" xfId="0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0" borderId="52" xfId="0" applyBorder="1"/>
    <xf numFmtId="0" fontId="0" fillId="0" borderId="53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0" borderId="54" xfId="0" applyFill="1" applyBorder="1" applyAlignment="1">
      <alignment horizontal="right"/>
    </xf>
    <xf numFmtId="0" fontId="0" fillId="0" borderId="12" xfId="0" applyBorder="1"/>
    <xf numFmtId="4" fontId="0" fillId="0" borderId="55" xfId="0" applyNumberFormat="1" applyFill="1" applyBorder="1"/>
    <xf numFmtId="4" fontId="0" fillId="0" borderId="19" xfId="0" applyNumberFormat="1" applyBorder="1"/>
    <xf numFmtId="4" fontId="0" fillId="0" borderId="13" xfId="0" applyNumberFormat="1" applyBorder="1"/>
    <xf numFmtId="4" fontId="0" fillId="0" borderId="19" xfId="0" applyNumberFormat="1" applyBorder="1" applyAlignment="1">
      <alignment horizontal="right"/>
    </xf>
    <xf numFmtId="0" fontId="0" fillId="0" borderId="56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39" xfId="0" applyFill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4" fontId="4" fillId="0" borderId="19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0" fillId="0" borderId="24" xfId="0" applyFill="1" applyBorder="1"/>
    <xf numFmtId="0" fontId="0" fillId="0" borderId="9" xfId="0" applyFill="1" applyBorder="1"/>
    <xf numFmtId="49" fontId="0" fillId="0" borderId="56" xfId="0" applyNumberFormat="1" applyBorder="1" applyAlignment="1">
      <alignment wrapText="1"/>
    </xf>
    <xf numFmtId="0" fontId="0" fillId="0" borderId="14" xfId="0" applyFill="1" applyBorder="1"/>
    <xf numFmtId="0" fontId="0" fillId="0" borderId="13" xfId="0" applyFill="1" applyBorder="1"/>
    <xf numFmtId="0" fontId="0" fillId="0" borderId="56" xfId="0" applyBorder="1"/>
    <xf numFmtId="0" fontId="9" fillId="0" borderId="18" xfId="0" applyFont="1" applyBorder="1" applyAlignment="1">
      <alignment horizontal="right" wrapText="1"/>
    </xf>
    <xf numFmtId="49" fontId="0" fillId="0" borderId="13" xfId="0" applyNumberFormat="1" applyBorder="1"/>
    <xf numFmtId="0" fontId="1" fillId="0" borderId="40" xfId="1" applyFont="1" applyBorder="1" applyAlignment="1">
      <alignment horizontal="right"/>
    </xf>
    <xf numFmtId="0" fontId="9" fillId="0" borderId="57" xfId="0" applyFont="1" applyBorder="1" applyAlignment="1">
      <alignment horizontal="right" wrapText="1"/>
    </xf>
    <xf numFmtId="4" fontId="0" fillId="0" borderId="50" xfId="0" applyNumberFormat="1" applyFill="1" applyBorder="1"/>
    <xf numFmtId="4" fontId="0" fillId="0" borderId="58" xfId="0" applyNumberFormat="1" applyBorder="1"/>
    <xf numFmtId="0" fontId="0" fillId="0" borderId="9" xfId="0" applyFill="1" applyBorder="1" applyAlignment="1">
      <alignment horizontal="left" vertical="center"/>
    </xf>
    <xf numFmtId="0" fontId="0" fillId="0" borderId="21" xfId="0" applyBorder="1"/>
    <xf numFmtId="0" fontId="4" fillId="0" borderId="6" xfId="0" applyFont="1" applyBorder="1" applyAlignment="1"/>
    <xf numFmtId="0" fontId="9" fillId="0" borderId="59" xfId="0" applyFont="1" applyBorder="1" applyAlignment="1"/>
    <xf numFmtId="0" fontId="4" fillId="0" borderId="18" xfId="0" applyFont="1" applyBorder="1" applyAlignment="1"/>
    <xf numFmtId="49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43" xfId="0" applyFill="1" applyBorder="1" applyAlignment="1">
      <alignment horizontal="right"/>
    </xf>
    <xf numFmtId="4" fontId="0" fillId="0" borderId="43" xfId="0" applyNumberFormat="1" applyFill="1" applyBorder="1"/>
    <xf numFmtId="0" fontId="0" fillId="0" borderId="18" xfId="0" applyBorder="1" applyAlignment="1">
      <alignment horizontal="right"/>
    </xf>
    <xf numFmtId="49" fontId="0" fillId="0" borderId="5" xfId="0" applyNumberFormat="1" applyBorder="1" applyAlignment="1">
      <alignment vertical="center" wrapText="1"/>
    </xf>
    <xf numFmtId="0" fontId="0" fillId="0" borderId="17" xfId="0" applyFill="1" applyBorder="1"/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0" fillId="0" borderId="14" xfId="0" applyBorder="1"/>
    <xf numFmtId="0" fontId="0" fillId="0" borderId="56" xfId="0" applyBorder="1" applyAlignment="1">
      <alignment horizontal="right"/>
    </xf>
    <xf numFmtId="0" fontId="0" fillId="0" borderId="49" xfId="0" applyBorder="1"/>
    <xf numFmtId="0" fontId="0" fillId="0" borderId="33" xfId="0" applyBorder="1" applyAlignment="1">
      <alignment horizontal="right"/>
    </xf>
    <xf numFmtId="0" fontId="0" fillId="0" borderId="35" xfId="0" applyFont="1" applyBorder="1"/>
    <xf numFmtId="0" fontId="0" fillId="0" borderId="60" xfId="0" applyBorder="1" applyAlignment="1">
      <alignment horizontal="right"/>
    </xf>
    <xf numFmtId="4" fontId="0" fillId="0" borderId="28" xfId="0" applyNumberFormat="1" applyBorder="1"/>
    <xf numFmtId="0" fontId="0" fillId="0" borderId="2" xfId="0" applyBorder="1" applyAlignment="1">
      <alignment wrapText="1"/>
    </xf>
    <xf numFmtId="0" fontId="0" fillId="0" borderId="12" xfId="0" applyFill="1" applyBorder="1"/>
    <xf numFmtId="49" fontId="0" fillId="0" borderId="1" xfId="0" applyNumberFormat="1" applyBorder="1"/>
    <xf numFmtId="0" fontId="2" fillId="0" borderId="2" xfId="0" applyFont="1" applyBorder="1"/>
    <xf numFmtId="0" fontId="0" fillId="0" borderId="29" xfId="0" applyBorder="1"/>
    <xf numFmtId="0" fontId="2" fillId="0" borderId="3" xfId="0" applyFont="1" applyBorder="1"/>
    <xf numFmtId="0" fontId="0" fillId="0" borderId="27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0" fillId="0" borderId="9" xfId="0" applyNumberFormat="1" applyFill="1" applyBorder="1"/>
    <xf numFmtId="4" fontId="0" fillId="0" borderId="31" xfId="0" applyNumberFormat="1" applyFill="1" applyBorder="1"/>
    <xf numFmtId="0" fontId="0" fillId="0" borderId="48" xfId="0" applyBorder="1" applyAlignment="1">
      <alignment horizontal="right"/>
    </xf>
    <xf numFmtId="4" fontId="0" fillId="0" borderId="52" xfId="0" applyNumberFormat="1" applyFill="1" applyBorder="1"/>
    <xf numFmtId="0" fontId="0" fillId="0" borderId="41" xfId="0" applyFill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9" fillId="0" borderId="22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0" fillId="0" borderId="2" xfId="0" applyFont="1" applyFill="1" applyBorder="1"/>
    <xf numFmtId="0" fontId="0" fillId="0" borderId="5" xfId="0" applyFont="1" applyBorder="1"/>
    <xf numFmtId="0" fontId="0" fillId="0" borderId="3" xfId="0" applyFont="1" applyBorder="1"/>
    <xf numFmtId="0" fontId="4" fillId="0" borderId="2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4" fillId="0" borderId="22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4" fillId="0" borderId="35" xfId="0" applyFont="1" applyFill="1" applyBorder="1" applyAlignment="1">
      <alignment horizontal="right"/>
    </xf>
    <xf numFmtId="0" fontId="2" fillId="0" borderId="6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14" fontId="4" fillId="0" borderId="36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2" fillId="0" borderId="35" xfId="1" applyFont="1" applyBorder="1" applyAlignment="1">
      <alignment horizontal="center" wrapText="1"/>
    </xf>
    <xf numFmtId="0" fontId="2" fillId="0" borderId="36" xfId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0"/>
  <sheetViews>
    <sheetView workbookViewId="0">
      <selection activeCell="K13" sqref="K13"/>
    </sheetView>
  </sheetViews>
  <sheetFormatPr defaultRowHeight="15"/>
  <cols>
    <col min="1" max="1" width="5" customWidth="1"/>
    <col min="2" max="2" width="20.28515625" customWidth="1"/>
    <col min="3" max="3" width="15.5703125" customWidth="1"/>
    <col min="4" max="4" width="15.7109375" customWidth="1"/>
    <col min="5" max="5" width="12.7109375" customWidth="1"/>
    <col min="6" max="6" width="15.28515625" customWidth="1"/>
    <col min="7" max="7" width="13.7109375" customWidth="1"/>
    <col min="11" max="11" width="10.140625" bestFit="1" customWidth="1"/>
  </cols>
  <sheetData>
    <row r="3" spans="1:7" ht="19.5">
      <c r="C3" s="2" t="s">
        <v>229</v>
      </c>
    </row>
    <row r="7" spans="1:7" ht="15.75" thickBot="1"/>
    <row r="8" spans="1:7" ht="26.25">
      <c r="A8" s="1" t="s">
        <v>3</v>
      </c>
      <c r="B8" s="4" t="s">
        <v>4</v>
      </c>
      <c r="C8" s="4" t="s">
        <v>5</v>
      </c>
      <c r="D8" s="5" t="s">
        <v>6</v>
      </c>
      <c r="E8" s="5" t="s">
        <v>19</v>
      </c>
      <c r="F8" s="5" t="s">
        <v>7</v>
      </c>
      <c r="G8" s="23" t="s">
        <v>20</v>
      </c>
    </row>
    <row r="9" spans="1:7" ht="15.75" thickBot="1">
      <c r="A9" s="54" t="s">
        <v>8</v>
      </c>
      <c r="B9" s="6"/>
      <c r="C9" s="6"/>
      <c r="D9" s="6" t="s">
        <v>9</v>
      </c>
      <c r="E9" s="6" t="s">
        <v>18</v>
      </c>
      <c r="F9" s="6" t="s">
        <v>10</v>
      </c>
      <c r="G9" s="33" t="s">
        <v>11</v>
      </c>
    </row>
    <row r="10" spans="1:7">
      <c r="A10" s="165">
        <v>1</v>
      </c>
      <c r="B10" s="123" t="s">
        <v>90</v>
      </c>
      <c r="C10" s="10" t="s">
        <v>30</v>
      </c>
      <c r="D10" s="11" t="s">
        <v>143</v>
      </c>
      <c r="E10" s="10" t="s">
        <v>1</v>
      </c>
      <c r="F10" s="137" t="s">
        <v>144</v>
      </c>
      <c r="G10" s="150">
        <v>196683</v>
      </c>
    </row>
    <row r="11" spans="1:7">
      <c r="A11" s="165"/>
      <c r="B11" s="123" t="s">
        <v>145</v>
      </c>
      <c r="C11" s="10"/>
      <c r="D11" s="11"/>
      <c r="E11" s="167"/>
      <c r="F11" s="137"/>
      <c r="G11" s="150"/>
    </row>
    <row r="12" spans="1:7">
      <c r="A12" s="205">
        <v>2</v>
      </c>
      <c r="B12" s="170" t="s">
        <v>90</v>
      </c>
      <c r="C12" s="3" t="s">
        <v>0</v>
      </c>
      <c r="D12" s="3" t="s">
        <v>146</v>
      </c>
      <c r="E12" s="97" t="s">
        <v>1</v>
      </c>
      <c r="F12" s="171" t="s">
        <v>147</v>
      </c>
      <c r="G12" s="15">
        <v>224554.1</v>
      </c>
    </row>
    <row r="13" spans="1:7" ht="15.75" thickBot="1">
      <c r="A13" s="165">
        <v>3</v>
      </c>
      <c r="B13" s="91" t="s">
        <v>78</v>
      </c>
      <c r="C13" s="10" t="s">
        <v>2</v>
      </c>
      <c r="D13" s="11" t="s">
        <v>148</v>
      </c>
      <c r="E13" s="168" t="s">
        <v>1</v>
      </c>
      <c r="F13" s="169" t="s">
        <v>149</v>
      </c>
      <c r="G13" s="48">
        <v>320929</v>
      </c>
    </row>
    <row r="14" spans="1:7" ht="15.75" customHeight="1" thickBot="1">
      <c r="A14" s="255" t="s">
        <v>31</v>
      </c>
      <c r="B14" s="256"/>
      <c r="C14" s="256"/>
      <c r="D14" s="256"/>
      <c r="E14" s="256"/>
      <c r="F14" s="257"/>
      <c r="G14" s="166">
        <f>SUM(G10:G13)</f>
        <v>742166.1</v>
      </c>
    </row>
    <row r="15" spans="1:7" ht="15.75" customHeight="1">
      <c r="A15" s="82">
        <v>1</v>
      </c>
      <c r="B15" s="79" t="s">
        <v>49</v>
      </c>
      <c r="C15" s="28" t="s">
        <v>39</v>
      </c>
      <c r="D15" s="27" t="s">
        <v>61</v>
      </c>
      <c r="E15" s="27" t="s">
        <v>1</v>
      </c>
      <c r="F15" s="87" t="s">
        <v>73</v>
      </c>
      <c r="G15" s="94">
        <v>80419.759999999995</v>
      </c>
    </row>
    <row r="16" spans="1:7" ht="15.75" customHeight="1">
      <c r="A16" s="95">
        <v>2</v>
      </c>
      <c r="B16" s="170" t="s">
        <v>164</v>
      </c>
      <c r="C16" s="3" t="s">
        <v>40</v>
      </c>
      <c r="D16" s="198" t="s">
        <v>165</v>
      </c>
      <c r="E16" s="3" t="s">
        <v>166</v>
      </c>
      <c r="F16" s="49" t="s">
        <v>167</v>
      </c>
      <c r="G16" s="57">
        <v>397.82</v>
      </c>
    </row>
    <row r="17" spans="1:7" ht="15.75" customHeight="1">
      <c r="A17" s="180"/>
      <c r="B17" s="91"/>
      <c r="C17" s="11"/>
      <c r="D17" s="10"/>
      <c r="E17" s="181" t="s">
        <v>166</v>
      </c>
      <c r="F17" s="182" t="s">
        <v>168</v>
      </c>
      <c r="G17" s="186">
        <v>726.81</v>
      </c>
    </row>
    <row r="18" spans="1:7" ht="15.75" customHeight="1">
      <c r="A18" s="180"/>
      <c r="B18" s="91"/>
      <c r="C18" s="11"/>
      <c r="D18" s="10"/>
      <c r="E18" s="3" t="s">
        <v>166</v>
      </c>
      <c r="F18" s="178" t="s">
        <v>169</v>
      </c>
      <c r="G18" s="57">
        <v>334.58</v>
      </c>
    </row>
    <row r="19" spans="1:7" ht="15.75" customHeight="1">
      <c r="A19" s="180"/>
      <c r="B19" s="91"/>
      <c r="C19" s="11"/>
      <c r="D19" s="10"/>
      <c r="E19" s="3" t="s">
        <v>166</v>
      </c>
      <c r="F19" s="178" t="s">
        <v>170</v>
      </c>
      <c r="G19" s="57">
        <v>1051.2</v>
      </c>
    </row>
    <row r="20" spans="1:7" ht="15.75" customHeight="1">
      <c r="A20" s="180"/>
      <c r="B20" s="91"/>
      <c r="C20" s="11"/>
      <c r="D20" s="10"/>
      <c r="E20" s="11" t="s">
        <v>166</v>
      </c>
      <c r="F20" s="65" t="s">
        <v>171</v>
      </c>
      <c r="G20" s="155">
        <v>2439.2600000000002</v>
      </c>
    </row>
    <row r="21" spans="1:7" ht="15.75" customHeight="1">
      <c r="A21" s="180"/>
      <c r="B21" s="91"/>
      <c r="C21" s="11"/>
      <c r="D21" s="10"/>
      <c r="E21" s="11" t="s">
        <v>172</v>
      </c>
      <c r="F21" s="65" t="s">
        <v>173</v>
      </c>
      <c r="G21" s="155">
        <v>2708.84</v>
      </c>
    </row>
    <row r="22" spans="1:7" ht="15.75" customHeight="1" thickBot="1">
      <c r="A22" s="206">
        <v>3</v>
      </c>
      <c r="B22" s="204" t="s">
        <v>78</v>
      </c>
      <c r="C22" s="9" t="s">
        <v>41</v>
      </c>
      <c r="D22" s="9" t="s">
        <v>86</v>
      </c>
      <c r="E22" s="9" t="s">
        <v>150</v>
      </c>
      <c r="F22" s="50" t="s">
        <v>151</v>
      </c>
      <c r="G22" s="207">
        <v>348.5</v>
      </c>
    </row>
    <row r="23" spans="1:7" ht="15.75" thickBot="1">
      <c r="A23" s="255" t="s">
        <v>32</v>
      </c>
      <c r="B23" s="256"/>
      <c r="C23" s="256"/>
      <c r="D23" s="256"/>
      <c r="E23" s="256"/>
      <c r="F23" s="257"/>
      <c r="G23" s="21">
        <f>SUM(G15:G22)</f>
        <v>88426.76999999999</v>
      </c>
    </row>
    <row r="24" spans="1:7">
      <c r="A24" s="82">
        <v>1</v>
      </c>
      <c r="B24" s="84" t="s">
        <v>158</v>
      </c>
      <c r="C24" s="197" t="s">
        <v>28</v>
      </c>
      <c r="D24" s="131" t="s">
        <v>159</v>
      </c>
      <c r="E24" s="35" t="s">
        <v>1</v>
      </c>
      <c r="F24" s="34" t="s">
        <v>147</v>
      </c>
      <c r="G24" s="94">
        <v>215562.5</v>
      </c>
    </row>
    <row r="25" spans="1:7" ht="29.25" customHeight="1" thickBot="1">
      <c r="A25" s="206">
        <v>2</v>
      </c>
      <c r="B25" s="199" t="s">
        <v>160</v>
      </c>
      <c r="C25" s="200" t="s">
        <v>47</v>
      </c>
      <c r="D25" s="201" t="s">
        <v>161</v>
      </c>
      <c r="E25" s="202" t="s">
        <v>1</v>
      </c>
      <c r="F25" s="50" t="s">
        <v>149</v>
      </c>
      <c r="G25" s="208">
        <v>350089.37</v>
      </c>
    </row>
    <row r="26" spans="1:7" ht="15.75" thickBot="1">
      <c r="A26" s="258" t="s">
        <v>48</v>
      </c>
      <c r="B26" s="259"/>
      <c r="C26" s="259"/>
      <c r="D26" s="259"/>
      <c r="E26" s="259"/>
      <c r="F26" s="260"/>
      <c r="G26" s="21">
        <f>SUM(G24:G25)</f>
        <v>565651.87</v>
      </c>
    </row>
    <row r="27" spans="1:7">
      <c r="A27" s="177">
        <v>1</v>
      </c>
      <c r="B27" s="130" t="s">
        <v>78</v>
      </c>
      <c r="C27" s="71" t="s">
        <v>33</v>
      </c>
      <c r="D27" s="58" t="s">
        <v>82</v>
      </c>
      <c r="E27" s="28" t="s">
        <v>1</v>
      </c>
      <c r="F27" s="34" t="s">
        <v>152</v>
      </c>
      <c r="G27" s="44">
        <v>6586.43</v>
      </c>
    </row>
    <row r="28" spans="1:7">
      <c r="A28" s="95">
        <v>2</v>
      </c>
      <c r="B28" s="170" t="s">
        <v>78</v>
      </c>
      <c r="C28" s="3" t="s">
        <v>34</v>
      </c>
      <c r="D28" s="3" t="s">
        <v>83</v>
      </c>
      <c r="E28" s="3" t="s">
        <v>1</v>
      </c>
      <c r="F28" s="49" t="s">
        <v>153</v>
      </c>
      <c r="G28" s="15">
        <v>16986.560000000001</v>
      </c>
    </row>
    <row r="29" spans="1:7">
      <c r="A29" s="95">
        <v>3</v>
      </c>
      <c r="B29" s="170" t="s">
        <v>49</v>
      </c>
      <c r="C29" s="3" t="s">
        <v>0</v>
      </c>
      <c r="D29" s="198" t="s">
        <v>58</v>
      </c>
      <c r="E29" s="3" t="s">
        <v>1</v>
      </c>
      <c r="F29" s="49" t="s">
        <v>72</v>
      </c>
      <c r="G29" s="15">
        <v>242233.97</v>
      </c>
    </row>
    <row r="30" spans="1:7">
      <c r="A30" s="203">
        <v>4</v>
      </c>
      <c r="B30" s="91" t="s">
        <v>78</v>
      </c>
      <c r="C30" s="10" t="s">
        <v>0</v>
      </c>
      <c r="D30" s="11" t="s">
        <v>84</v>
      </c>
      <c r="E30" s="96" t="s">
        <v>1</v>
      </c>
      <c r="F30" s="143" t="s">
        <v>154</v>
      </c>
      <c r="G30" s="150">
        <v>341.2</v>
      </c>
    </row>
    <row r="31" spans="1:7">
      <c r="A31" s="174"/>
      <c r="B31" s="11"/>
      <c r="C31" s="10"/>
      <c r="D31" s="11"/>
      <c r="E31" s="173" t="s">
        <v>155</v>
      </c>
      <c r="F31" s="49" t="s">
        <v>147</v>
      </c>
      <c r="G31" s="15">
        <v>389949.31</v>
      </c>
    </row>
    <row r="32" spans="1:7">
      <c r="A32" s="174"/>
      <c r="B32" s="91"/>
      <c r="C32" s="10"/>
      <c r="D32" s="11"/>
      <c r="E32" s="173" t="s">
        <v>1</v>
      </c>
      <c r="F32" s="49" t="s">
        <v>156</v>
      </c>
      <c r="G32" s="15">
        <v>5437.48</v>
      </c>
    </row>
    <row r="33" spans="1:7" ht="15.75" thickBot="1">
      <c r="A33" s="175"/>
      <c r="B33" s="93"/>
      <c r="C33" s="47"/>
      <c r="D33" s="46"/>
      <c r="E33" s="176" t="s">
        <v>1</v>
      </c>
      <c r="F33" s="42" t="s">
        <v>157</v>
      </c>
      <c r="G33" s="100">
        <v>27194.89</v>
      </c>
    </row>
    <row r="34" spans="1:7" ht="15.75" thickBot="1">
      <c r="A34" s="258" t="s">
        <v>35</v>
      </c>
      <c r="B34" s="259"/>
      <c r="C34" s="259"/>
      <c r="D34" s="259"/>
      <c r="E34" s="259"/>
      <c r="F34" s="260"/>
      <c r="G34" s="21">
        <f>SUM(G27:G33)</f>
        <v>688729.84</v>
      </c>
    </row>
    <row r="35" spans="1:7" ht="15.75" thickBot="1">
      <c r="A35" s="255" t="s">
        <v>27</v>
      </c>
      <c r="B35" s="256"/>
      <c r="C35" s="256"/>
      <c r="D35" s="256"/>
      <c r="E35" s="256"/>
      <c r="F35" s="257"/>
      <c r="G35" s="21">
        <f>G14+G23+G26+G34</f>
        <v>2084974.58</v>
      </c>
    </row>
    <row r="37" spans="1:7" ht="15.75" thickBot="1">
      <c r="G37" s="18" t="s">
        <v>216</v>
      </c>
    </row>
    <row r="38" spans="1:7">
      <c r="A38" s="238">
        <v>1</v>
      </c>
      <c r="B38" s="234" t="s">
        <v>164</v>
      </c>
      <c r="C38" s="28" t="s">
        <v>0</v>
      </c>
      <c r="D38" s="58" t="s">
        <v>212</v>
      </c>
      <c r="E38" s="235" t="s">
        <v>214</v>
      </c>
      <c r="F38" s="62" t="s">
        <v>215</v>
      </c>
      <c r="G38" s="44">
        <v>45185.24</v>
      </c>
    </row>
    <row r="39" spans="1:7" ht="15.75" thickBot="1">
      <c r="A39" s="239"/>
      <c r="B39" s="236" t="s">
        <v>213</v>
      </c>
      <c r="C39" s="46"/>
      <c r="D39" s="60"/>
      <c r="E39" s="237"/>
      <c r="F39" s="183"/>
      <c r="G39" s="158"/>
    </row>
    <row r="40" spans="1:7" ht="15.75" thickBot="1">
      <c r="B40" s="255" t="s">
        <v>35</v>
      </c>
      <c r="C40" s="256"/>
      <c r="D40" s="256"/>
      <c r="E40" s="256"/>
      <c r="F40" s="257"/>
      <c r="G40" s="187">
        <f>SUM(G38:G39)</f>
        <v>45185.24</v>
      </c>
    </row>
  </sheetData>
  <mergeCells count="6">
    <mergeCell ref="B40:F40"/>
    <mergeCell ref="A26:F26"/>
    <mergeCell ref="A35:F35"/>
    <mergeCell ref="A14:F14"/>
    <mergeCell ref="A34:F34"/>
    <mergeCell ref="A23:F23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topLeftCell="A4" workbookViewId="0">
      <selection activeCell="B30" sqref="B30"/>
    </sheetView>
  </sheetViews>
  <sheetFormatPr defaultRowHeight="15"/>
  <cols>
    <col min="1" max="1" width="5" customWidth="1"/>
    <col min="2" max="2" width="17.85546875" customWidth="1"/>
    <col min="3" max="3" width="14.28515625" customWidth="1"/>
    <col min="4" max="4" width="15.85546875" customWidth="1"/>
    <col min="5" max="5" width="11.5703125" customWidth="1"/>
    <col min="6" max="6" width="18.7109375" customWidth="1"/>
    <col min="7" max="7" width="12.85546875" customWidth="1"/>
  </cols>
  <sheetData>
    <row r="1" spans="1:7">
      <c r="C1" s="96"/>
    </row>
    <row r="3" spans="1:7">
      <c r="C3" s="22" t="s">
        <v>178</v>
      </c>
      <c r="D3" s="22"/>
      <c r="G3" s="18" t="s">
        <v>21</v>
      </c>
    </row>
    <row r="4" spans="1:7">
      <c r="C4" s="22"/>
      <c r="D4" s="22"/>
      <c r="G4" s="18"/>
    </row>
    <row r="5" spans="1:7" ht="15.75" thickBot="1">
      <c r="B5" s="264" t="s">
        <v>53</v>
      </c>
      <c r="C5" s="264"/>
      <c r="D5" s="264"/>
      <c r="E5" s="264"/>
      <c r="F5" s="264"/>
      <c r="G5" s="264"/>
    </row>
    <row r="6" spans="1:7">
      <c r="A6" s="7" t="s">
        <v>3</v>
      </c>
      <c r="B6" s="4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12" t="s">
        <v>15</v>
      </c>
    </row>
    <row r="7" spans="1:7" ht="15.75" thickBot="1">
      <c r="A7" s="8" t="s">
        <v>8</v>
      </c>
      <c r="B7" s="6"/>
      <c r="C7" s="6"/>
      <c r="D7" s="6" t="s">
        <v>9</v>
      </c>
      <c r="E7" s="6" t="s">
        <v>18</v>
      </c>
      <c r="F7" s="6" t="s">
        <v>10</v>
      </c>
      <c r="G7" s="13" t="s">
        <v>13</v>
      </c>
    </row>
    <row r="8" spans="1:7">
      <c r="A8" s="104">
        <v>1</v>
      </c>
      <c r="B8" s="84" t="s">
        <v>49</v>
      </c>
      <c r="C8" s="28" t="s">
        <v>0</v>
      </c>
      <c r="D8" s="28" t="s">
        <v>56</v>
      </c>
      <c r="E8" s="134" t="s">
        <v>14</v>
      </c>
      <c r="F8" s="87" t="s">
        <v>88</v>
      </c>
      <c r="G8" s="101">
        <v>24014.76</v>
      </c>
    </row>
    <row r="9" spans="1:7" ht="15.75" thickBot="1">
      <c r="A9" s="36"/>
      <c r="B9" s="91" t="s">
        <v>57</v>
      </c>
      <c r="C9" s="11"/>
      <c r="D9" s="11"/>
      <c r="E9" s="124" t="s">
        <v>14</v>
      </c>
      <c r="F9" s="138" t="s">
        <v>89</v>
      </c>
      <c r="G9" s="140">
        <v>13331.36</v>
      </c>
    </row>
    <row r="10" spans="1:7">
      <c r="A10" s="104">
        <v>2</v>
      </c>
      <c r="B10" s="84" t="s">
        <v>90</v>
      </c>
      <c r="C10" s="28" t="s">
        <v>63</v>
      </c>
      <c r="D10" s="28" t="s">
        <v>91</v>
      </c>
      <c r="E10" s="134" t="s">
        <v>14</v>
      </c>
      <c r="F10" s="87" t="s">
        <v>92</v>
      </c>
      <c r="G10" s="94">
        <v>33746.17</v>
      </c>
    </row>
    <row r="11" spans="1:7" ht="15.75" thickBot="1">
      <c r="A11" s="17"/>
      <c r="B11" s="93" t="s">
        <v>93</v>
      </c>
      <c r="C11" s="46"/>
      <c r="D11" s="46"/>
      <c r="E11" s="112"/>
      <c r="F11" s="72"/>
      <c r="G11" s="37"/>
    </row>
    <row r="12" spans="1:7" ht="15.75" customHeight="1" thickBot="1">
      <c r="A12" s="265" t="s">
        <v>37</v>
      </c>
      <c r="B12" s="266"/>
      <c r="C12" s="266"/>
      <c r="D12" s="266"/>
      <c r="E12" s="266"/>
      <c r="F12" s="267"/>
      <c r="G12" s="21">
        <f>SUM(G8:G11)</f>
        <v>71092.289999999994</v>
      </c>
    </row>
    <row r="13" spans="1:7" ht="15.75" thickBot="1">
      <c r="A13" s="119">
        <v>1</v>
      </c>
      <c r="B13" s="108" t="s">
        <v>49</v>
      </c>
      <c r="C13" s="39" t="s">
        <v>29</v>
      </c>
      <c r="D13" s="20" t="s">
        <v>64</v>
      </c>
      <c r="E13" s="39" t="s">
        <v>12</v>
      </c>
      <c r="F13" s="51" t="s">
        <v>94</v>
      </c>
      <c r="G13" s="148">
        <v>39842.18</v>
      </c>
    </row>
    <row r="14" spans="1:7" ht="15.75" thickBot="1">
      <c r="A14" s="151">
        <v>2</v>
      </c>
      <c r="B14" s="139" t="s">
        <v>49</v>
      </c>
      <c r="C14" s="11" t="s">
        <v>39</v>
      </c>
      <c r="D14" s="66" t="s">
        <v>61</v>
      </c>
      <c r="E14" s="11" t="s">
        <v>14</v>
      </c>
      <c r="F14" s="137" t="s">
        <v>95</v>
      </c>
      <c r="G14" s="48">
        <v>96918.85</v>
      </c>
    </row>
    <row r="15" spans="1:7">
      <c r="A15" s="152">
        <v>3</v>
      </c>
      <c r="B15" s="84" t="s">
        <v>49</v>
      </c>
      <c r="C15" s="75" t="s">
        <v>26</v>
      </c>
      <c r="D15" s="28" t="s">
        <v>96</v>
      </c>
      <c r="E15" s="74" t="s">
        <v>14</v>
      </c>
      <c r="F15" s="87" t="s">
        <v>97</v>
      </c>
      <c r="G15" s="94">
        <v>8862.5400000000009</v>
      </c>
    </row>
    <row r="16" spans="1:7" ht="15.75" thickBot="1">
      <c r="A16" s="153"/>
      <c r="B16" s="46" t="s">
        <v>98</v>
      </c>
      <c r="C16" s="47"/>
      <c r="D16" s="46"/>
      <c r="E16" s="55" t="s">
        <v>14</v>
      </c>
      <c r="F16" s="92" t="s">
        <v>99</v>
      </c>
      <c r="G16" s="64">
        <v>64480.38</v>
      </c>
    </row>
    <row r="17" spans="1:7" ht="15.75" thickBot="1">
      <c r="A17" s="154">
        <v>4</v>
      </c>
      <c r="B17" s="76" t="s">
        <v>78</v>
      </c>
      <c r="C17" s="105" t="s">
        <v>100</v>
      </c>
      <c r="D17" s="20" t="s">
        <v>101</v>
      </c>
      <c r="E17" s="105" t="s">
        <v>14</v>
      </c>
      <c r="F17" s="141" t="s">
        <v>102</v>
      </c>
      <c r="G17" s="106">
        <v>25000</v>
      </c>
    </row>
    <row r="18" spans="1:7" ht="15.75" thickBot="1">
      <c r="A18" s="151">
        <v>5</v>
      </c>
      <c r="B18" s="91" t="s">
        <v>78</v>
      </c>
      <c r="C18" s="149" t="s">
        <v>103</v>
      </c>
      <c r="D18" s="52" t="s">
        <v>104</v>
      </c>
      <c r="E18" s="149" t="s">
        <v>14</v>
      </c>
      <c r="F18" s="145" t="s">
        <v>105</v>
      </c>
      <c r="G18" s="155">
        <v>55020.37</v>
      </c>
    </row>
    <row r="19" spans="1:7" ht="15.75" thickBot="1">
      <c r="A19" s="19">
        <v>6</v>
      </c>
      <c r="B19" s="76" t="s">
        <v>49</v>
      </c>
      <c r="C19" s="39" t="s">
        <v>0</v>
      </c>
      <c r="D19" s="142" t="s">
        <v>106</v>
      </c>
      <c r="E19" s="39" t="s">
        <v>14</v>
      </c>
      <c r="F19" s="56" t="s">
        <v>107</v>
      </c>
      <c r="G19" s="106">
        <v>23946.799999999999</v>
      </c>
    </row>
    <row r="20" spans="1:7" ht="15.75" thickBot="1">
      <c r="A20" s="126">
        <v>7</v>
      </c>
      <c r="B20" s="214" t="s">
        <v>49</v>
      </c>
      <c r="C20" s="11" t="s">
        <v>2</v>
      </c>
      <c r="D20" s="52" t="s">
        <v>108</v>
      </c>
      <c r="E20" s="121" t="s">
        <v>14</v>
      </c>
      <c r="F20" s="215" t="s">
        <v>109</v>
      </c>
      <c r="G20" s="155">
        <v>314146.90999999997</v>
      </c>
    </row>
    <row r="21" spans="1:7">
      <c r="A21" s="83">
        <v>8</v>
      </c>
      <c r="B21" s="84" t="s">
        <v>49</v>
      </c>
      <c r="C21" s="35" t="s">
        <v>41</v>
      </c>
      <c r="D21" s="28" t="s">
        <v>54</v>
      </c>
      <c r="E21" s="131" t="s">
        <v>14</v>
      </c>
      <c r="F21" s="99" t="s">
        <v>110</v>
      </c>
      <c r="G21" s="86">
        <v>13705.11</v>
      </c>
    </row>
    <row r="22" spans="1:7">
      <c r="A22" s="215"/>
      <c r="B22" s="139"/>
      <c r="C22" s="11"/>
      <c r="D22" s="10"/>
      <c r="E22" s="3" t="s">
        <v>14</v>
      </c>
      <c r="F22" s="216" t="s">
        <v>191</v>
      </c>
      <c r="G22" s="217">
        <v>16581.68</v>
      </c>
    </row>
    <row r="23" spans="1:7" ht="15.75" thickBot="1">
      <c r="A23" s="218"/>
      <c r="B23" s="91"/>
      <c r="C23" s="10"/>
      <c r="D23" s="11"/>
      <c r="E23" s="3" t="s">
        <v>14</v>
      </c>
      <c r="F23" s="216" t="s">
        <v>192</v>
      </c>
      <c r="G23" s="217">
        <v>3093.8</v>
      </c>
    </row>
    <row r="24" spans="1:7" ht="15.75" thickBot="1">
      <c r="A24" s="19">
        <v>9</v>
      </c>
      <c r="B24" s="76" t="s">
        <v>78</v>
      </c>
      <c r="C24" s="39" t="s">
        <v>79</v>
      </c>
      <c r="D24" s="39" t="s">
        <v>80</v>
      </c>
      <c r="E24" s="40" t="s">
        <v>14</v>
      </c>
      <c r="F24" s="129" t="s">
        <v>111</v>
      </c>
      <c r="G24" s="43">
        <v>35988.21</v>
      </c>
    </row>
    <row r="25" spans="1:7">
      <c r="A25" s="41">
        <v>10</v>
      </c>
      <c r="B25" s="84" t="s">
        <v>46</v>
      </c>
      <c r="C25" s="35" t="s">
        <v>42</v>
      </c>
      <c r="D25" s="27" t="s">
        <v>55</v>
      </c>
      <c r="E25" s="131" t="s">
        <v>14</v>
      </c>
      <c r="F25" s="115" t="s">
        <v>112</v>
      </c>
      <c r="G25" s="44">
        <v>0</v>
      </c>
    </row>
    <row r="26" spans="1:7" ht="15.75" thickBot="1">
      <c r="A26" s="17"/>
      <c r="B26" s="147">
        <v>43593</v>
      </c>
      <c r="C26" s="46"/>
      <c r="D26" s="60"/>
      <c r="E26" s="46"/>
      <c r="F26" s="85"/>
      <c r="G26" s="146"/>
    </row>
    <row r="27" spans="1:7" ht="15.75" thickBot="1">
      <c r="A27" s="19">
        <v>11</v>
      </c>
      <c r="B27" s="144" t="s">
        <v>78</v>
      </c>
      <c r="C27" s="35" t="s">
        <v>43</v>
      </c>
      <c r="D27" s="27" t="s">
        <v>113</v>
      </c>
      <c r="E27" s="131" t="s">
        <v>14</v>
      </c>
      <c r="F27" s="34" t="s">
        <v>114</v>
      </c>
      <c r="G27" s="94">
        <v>18444.37</v>
      </c>
    </row>
    <row r="28" spans="1:7">
      <c r="A28" s="41">
        <v>12</v>
      </c>
      <c r="B28" s="84" t="s">
        <v>78</v>
      </c>
      <c r="C28" s="58" t="s">
        <v>115</v>
      </c>
      <c r="D28" s="28" t="s">
        <v>116</v>
      </c>
      <c r="E28" s="35" t="s">
        <v>14</v>
      </c>
      <c r="F28" s="34" t="s">
        <v>117</v>
      </c>
      <c r="G28" s="94">
        <v>26888.080000000002</v>
      </c>
    </row>
    <row r="29" spans="1:7">
      <c r="A29" s="16"/>
      <c r="B29" s="11"/>
      <c r="C29" s="10"/>
      <c r="D29" s="11"/>
      <c r="E29" s="10"/>
      <c r="F29" s="143" t="s">
        <v>118</v>
      </c>
      <c r="G29" s="150">
        <v>14254.48</v>
      </c>
    </row>
    <row r="30" spans="1:7">
      <c r="A30" s="16"/>
      <c r="B30" s="11"/>
      <c r="C30" s="10"/>
      <c r="D30" s="11"/>
      <c r="E30" s="52"/>
      <c r="F30" s="143" t="s">
        <v>119</v>
      </c>
      <c r="G30" s="150">
        <v>38773.96</v>
      </c>
    </row>
    <row r="31" spans="1:7">
      <c r="A31" s="16"/>
      <c r="B31" s="11"/>
      <c r="C31" s="10"/>
      <c r="D31" s="11"/>
      <c r="E31" s="10"/>
      <c r="F31" s="143" t="s">
        <v>120</v>
      </c>
      <c r="G31" s="150">
        <v>30892.560000000001</v>
      </c>
    </row>
    <row r="32" spans="1:7" ht="15.75" thickBot="1">
      <c r="A32" s="17"/>
      <c r="B32" s="46"/>
      <c r="C32" s="47"/>
      <c r="D32" s="46"/>
      <c r="E32" s="47"/>
      <c r="F32" s="85" t="s">
        <v>121</v>
      </c>
      <c r="G32" s="37">
        <v>192475.57</v>
      </c>
    </row>
    <row r="33" spans="1:7" ht="15.75" customHeight="1" thickBot="1">
      <c r="A33" s="268" t="s">
        <v>16</v>
      </c>
      <c r="B33" s="269"/>
      <c r="C33" s="269"/>
      <c r="D33" s="269"/>
      <c r="E33" s="269"/>
      <c r="F33" s="270"/>
      <c r="G33" s="90">
        <f>SUM(G13:G32)</f>
        <v>1019315.8500000001</v>
      </c>
    </row>
    <row r="34" spans="1:7">
      <c r="A34" s="41">
        <v>1</v>
      </c>
      <c r="B34" s="130" t="s">
        <v>78</v>
      </c>
      <c r="C34" s="71" t="s">
        <v>33</v>
      </c>
      <c r="D34" s="89" t="s">
        <v>122</v>
      </c>
      <c r="E34" s="28" t="s">
        <v>12</v>
      </c>
      <c r="F34" s="62" t="s">
        <v>123</v>
      </c>
      <c r="G34" s="107">
        <v>38923.64</v>
      </c>
    </row>
    <row r="35" spans="1:7">
      <c r="A35" s="16"/>
      <c r="B35" s="53"/>
      <c r="C35" s="77"/>
      <c r="D35" s="52"/>
      <c r="E35" s="3" t="s">
        <v>14</v>
      </c>
      <c r="F35" s="49" t="s">
        <v>124</v>
      </c>
      <c r="G35" s="122">
        <v>14412.17</v>
      </c>
    </row>
    <row r="36" spans="1:7">
      <c r="A36" s="16"/>
      <c r="B36" s="53"/>
      <c r="C36" s="77"/>
      <c r="D36" s="52"/>
      <c r="E36" s="3" t="s">
        <v>14</v>
      </c>
      <c r="F36" s="49" t="s">
        <v>125</v>
      </c>
      <c r="G36" s="122">
        <v>27708.9</v>
      </c>
    </row>
    <row r="37" spans="1:7" ht="15.75" thickBot="1">
      <c r="A37" s="17"/>
      <c r="B37" s="59"/>
      <c r="C37" s="68"/>
      <c r="D37" s="67"/>
      <c r="E37" s="45" t="s">
        <v>14</v>
      </c>
      <c r="F37" s="42" t="s">
        <v>126</v>
      </c>
      <c r="G37" s="156">
        <v>2545.7199999999998</v>
      </c>
    </row>
    <row r="38" spans="1:7" ht="15.75" thickBot="1">
      <c r="A38" s="41">
        <v>2</v>
      </c>
      <c r="B38" s="84" t="s">
        <v>78</v>
      </c>
      <c r="C38" s="28" t="s">
        <v>34</v>
      </c>
      <c r="D38" s="35" t="s">
        <v>127</v>
      </c>
      <c r="E38" s="28" t="s">
        <v>12</v>
      </c>
      <c r="F38" s="99" t="s">
        <v>128</v>
      </c>
      <c r="G38" s="107">
        <v>0</v>
      </c>
    </row>
    <row r="39" spans="1:7">
      <c r="A39" s="41">
        <v>3</v>
      </c>
      <c r="B39" s="84" t="s">
        <v>49</v>
      </c>
      <c r="C39" s="28" t="s">
        <v>0</v>
      </c>
      <c r="D39" s="58" t="s">
        <v>58</v>
      </c>
      <c r="E39" s="70" t="s">
        <v>14</v>
      </c>
      <c r="F39" s="62" t="s">
        <v>129</v>
      </c>
      <c r="G39" s="44">
        <v>235069.3</v>
      </c>
    </row>
    <row r="40" spans="1:7" ht="15.75" thickBot="1">
      <c r="A40" s="17"/>
      <c r="B40" s="46" t="s">
        <v>59</v>
      </c>
      <c r="C40" s="47"/>
      <c r="D40" s="157"/>
      <c r="E40" s="46"/>
      <c r="F40" s="60"/>
      <c r="G40" s="158"/>
    </row>
    <row r="41" spans="1:7" ht="15.75" customHeight="1" thickBot="1">
      <c r="A41" s="271" t="s">
        <v>17</v>
      </c>
      <c r="B41" s="272"/>
      <c r="C41" s="272"/>
      <c r="D41" s="272"/>
      <c r="E41" s="272"/>
      <c r="F41" s="273"/>
      <c r="G41" s="114">
        <f>SUM(G34:G40)</f>
        <v>318659.73</v>
      </c>
    </row>
    <row r="42" spans="1:7" ht="15.75" customHeight="1" thickBot="1">
      <c r="A42" s="116">
        <v>1</v>
      </c>
      <c r="B42" s="76" t="s">
        <v>68</v>
      </c>
      <c r="C42" s="40" t="s">
        <v>51</v>
      </c>
      <c r="D42" s="20" t="s">
        <v>130</v>
      </c>
      <c r="E42" s="39" t="s">
        <v>14</v>
      </c>
      <c r="F42" s="56" t="s">
        <v>72</v>
      </c>
      <c r="G42" s="80">
        <v>0</v>
      </c>
    </row>
    <row r="43" spans="1:7" ht="15.75" customHeight="1" thickBot="1">
      <c r="A43" s="261" t="s">
        <v>67</v>
      </c>
      <c r="B43" s="262"/>
      <c r="C43" s="262"/>
      <c r="D43" s="262"/>
      <c r="E43" s="262"/>
      <c r="F43" s="263"/>
      <c r="G43" s="80">
        <f>G42</f>
        <v>0</v>
      </c>
    </row>
    <row r="44" spans="1:7" ht="15.75" customHeight="1" thickBot="1">
      <c r="A44" s="117">
        <v>1</v>
      </c>
      <c r="B44" s="108" t="s">
        <v>68</v>
      </c>
      <c r="C44" s="38" t="s">
        <v>131</v>
      </c>
      <c r="D44" s="38" t="s">
        <v>132</v>
      </c>
      <c r="E44" s="39" t="s">
        <v>14</v>
      </c>
      <c r="F44" s="69" t="s">
        <v>133</v>
      </c>
      <c r="G44" s="159">
        <v>15882.33</v>
      </c>
    </row>
    <row r="45" spans="1:7" ht="15.75" customHeight="1" thickBot="1">
      <c r="A45" s="118">
        <v>2</v>
      </c>
      <c r="B45" s="108" t="s">
        <v>68</v>
      </c>
      <c r="C45" s="38" t="s">
        <v>134</v>
      </c>
      <c r="D45" s="38" t="s">
        <v>135</v>
      </c>
      <c r="E45" s="39" t="s">
        <v>14</v>
      </c>
      <c r="F45" s="69" t="s">
        <v>136</v>
      </c>
      <c r="G45" s="162">
        <v>10065.459999999999</v>
      </c>
    </row>
    <row r="46" spans="1:7" ht="15.75" customHeight="1" thickBot="1">
      <c r="A46" s="160">
        <v>3</v>
      </c>
      <c r="B46" s="139" t="s">
        <v>68</v>
      </c>
      <c r="C46" s="11" t="s">
        <v>69</v>
      </c>
      <c r="D46" s="66" t="s">
        <v>70</v>
      </c>
      <c r="E46" s="11" t="s">
        <v>14</v>
      </c>
      <c r="F46" s="85" t="s">
        <v>137</v>
      </c>
      <c r="G46" s="161">
        <v>62550.81</v>
      </c>
    </row>
    <row r="47" spans="1:7" ht="15.75" customHeight="1" thickBot="1">
      <c r="A47" s="274" t="s">
        <v>71</v>
      </c>
      <c r="B47" s="275"/>
      <c r="C47" s="275"/>
      <c r="D47" s="275"/>
      <c r="E47" s="275"/>
      <c r="F47" s="276"/>
      <c r="G47" s="114">
        <f>SUM(G44:G46)</f>
        <v>88498.6</v>
      </c>
    </row>
    <row r="48" spans="1:7" ht="15.75" thickBot="1">
      <c r="A48" s="261" t="s">
        <v>38</v>
      </c>
      <c r="B48" s="262"/>
      <c r="C48" s="262"/>
      <c r="D48" s="262"/>
      <c r="E48" s="262"/>
      <c r="F48" s="263"/>
      <c r="G48" s="21">
        <f>G12+G33+G41+G43+G47</f>
        <v>1497566.4700000002</v>
      </c>
    </row>
    <row r="49" spans="1:7">
      <c r="A49" s="78"/>
      <c r="B49" s="78"/>
      <c r="C49" s="78"/>
      <c r="D49" s="78"/>
      <c r="E49" s="78"/>
      <c r="F49" s="78"/>
      <c r="G49" s="73"/>
    </row>
  </sheetData>
  <mergeCells count="7">
    <mergeCell ref="A48:F48"/>
    <mergeCell ref="B5:G5"/>
    <mergeCell ref="A12:F12"/>
    <mergeCell ref="A33:F33"/>
    <mergeCell ref="A41:F41"/>
    <mergeCell ref="A43:F43"/>
    <mergeCell ref="A47:F4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G19"/>
  <sheetViews>
    <sheetView workbookViewId="0">
      <selection activeCell="C27" sqref="C27"/>
    </sheetView>
  </sheetViews>
  <sheetFormatPr defaultRowHeight="15"/>
  <cols>
    <col min="1" max="1" width="6.140625" customWidth="1"/>
    <col min="2" max="2" width="16.140625" customWidth="1"/>
    <col min="3" max="3" width="16" customWidth="1"/>
    <col min="4" max="4" width="17" customWidth="1"/>
    <col min="5" max="5" width="13.28515625" customWidth="1"/>
    <col min="6" max="6" width="19.140625" customWidth="1"/>
    <col min="7" max="7" width="13" customWidth="1"/>
  </cols>
  <sheetData>
    <row r="4" spans="1:7">
      <c r="C4" s="22" t="s">
        <v>178</v>
      </c>
      <c r="D4" s="22"/>
      <c r="G4" s="18" t="s">
        <v>66</v>
      </c>
    </row>
    <row r="5" spans="1:7" ht="15.75" thickBot="1">
      <c r="B5" s="277"/>
      <c r="C5" s="277"/>
      <c r="D5" s="277"/>
      <c r="E5" s="277"/>
      <c r="F5" s="277"/>
      <c r="G5" s="277"/>
    </row>
    <row r="6" spans="1:7">
      <c r="A6" s="7" t="s">
        <v>3</v>
      </c>
      <c r="B6" s="4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12" t="s">
        <v>15</v>
      </c>
    </row>
    <row r="7" spans="1:7" ht="15.75" thickBot="1">
      <c r="A7" s="8" t="s">
        <v>8</v>
      </c>
      <c r="B7" s="6"/>
      <c r="C7" s="6"/>
      <c r="D7" s="6" t="s">
        <v>9</v>
      </c>
      <c r="E7" s="6" t="s">
        <v>18</v>
      </c>
      <c r="F7" s="6" t="s">
        <v>10</v>
      </c>
      <c r="G7" s="13" t="s">
        <v>13</v>
      </c>
    </row>
    <row r="8" spans="1:7" ht="15.75" thickBot="1">
      <c r="A8" s="19">
        <v>1</v>
      </c>
      <c r="B8" s="163" t="s">
        <v>78</v>
      </c>
      <c r="C8" s="164" t="s">
        <v>33</v>
      </c>
      <c r="D8" s="142" t="s">
        <v>82</v>
      </c>
      <c r="E8" s="39" t="s">
        <v>65</v>
      </c>
      <c r="F8" s="56" t="s">
        <v>138</v>
      </c>
      <c r="G8" s="43">
        <v>1307.1199999999999</v>
      </c>
    </row>
    <row r="9" spans="1:7">
      <c r="A9" s="41">
        <v>2</v>
      </c>
      <c r="B9" s="84" t="s">
        <v>78</v>
      </c>
      <c r="C9" s="134" t="s">
        <v>0</v>
      </c>
      <c r="D9" s="28" t="s">
        <v>84</v>
      </c>
      <c r="E9" s="111" t="s">
        <v>65</v>
      </c>
      <c r="F9" s="63" t="s">
        <v>139</v>
      </c>
      <c r="G9" s="132">
        <v>326.77999999999997</v>
      </c>
    </row>
    <row r="10" spans="1:7">
      <c r="A10" s="16"/>
      <c r="B10" s="11" t="s">
        <v>85</v>
      </c>
      <c r="C10" s="10"/>
      <c r="D10" s="121"/>
      <c r="E10" s="109" t="s">
        <v>65</v>
      </c>
      <c r="F10" s="143" t="s">
        <v>140</v>
      </c>
      <c r="G10" s="150">
        <v>326.77999999999997</v>
      </c>
    </row>
    <row r="11" spans="1:7" ht="18" customHeight="1">
      <c r="A11" s="16"/>
      <c r="B11" s="11"/>
      <c r="C11" s="96"/>
      <c r="D11" s="96"/>
      <c r="E11" s="110" t="s">
        <v>65</v>
      </c>
      <c r="F11" s="50" t="s">
        <v>141</v>
      </c>
      <c r="G11" s="15">
        <v>653.55999999999995</v>
      </c>
    </row>
    <row r="12" spans="1:7" ht="18" customHeight="1" thickBot="1">
      <c r="A12" s="17"/>
      <c r="B12" s="46"/>
      <c r="C12" s="47"/>
      <c r="D12" s="46"/>
      <c r="E12" s="113" t="s">
        <v>65</v>
      </c>
      <c r="F12" s="42" t="s">
        <v>142</v>
      </c>
      <c r="G12" s="37">
        <v>653.55999999999995</v>
      </c>
    </row>
    <row r="13" spans="1:7" ht="15.75" customHeight="1" thickBot="1">
      <c r="A13" s="278" t="s">
        <v>24</v>
      </c>
      <c r="B13" s="279"/>
      <c r="C13" s="279"/>
      <c r="D13" s="279"/>
      <c r="E13" s="279"/>
      <c r="F13" s="280"/>
      <c r="G13" s="90">
        <f>SUM(G8:G12)</f>
        <v>3267.7999999999997</v>
      </c>
    </row>
    <row r="14" spans="1:7">
      <c r="A14" s="41">
        <v>1</v>
      </c>
      <c r="B14" s="84" t="s">
        <v>164</v>
      </c>
      <c r="C14" s="35" t="s">
        <v>40</v>
      </c>
      <c r="D14" s="131" t="s">
        <v>165</v>
      </c>
      <c r="E14" s="185" t="s">
        <v>65</v>
      </c>
      <c r="F14" s="63" t="s">
        <v>174</v>
      </c>
      <c r="G14" s="61">
        <v>326.77999999999997</v>
      </c>
    </row>
    <row r="15" spans="1:7">
      <c r="A15" s="16"/>
      <c r="B15" s="11"/>
      <c r="C15" s="10"/>
      <c r="D15" s="11"/>
      <c r="E15" s="109" t="s">
        <v>65</v>
      </c>
      <c r="F15" s="182" t="s">
        <v>175</v>
      </c>
      <c r="G15" s="186">
        <v>326.77999999999997</v>
      </c>
    </row>
    <row r="16" spans="1:7">
      <c r="A16" s="16"/>
      <c r="B16" s="11"/>
      <c r="C16" s="10"/>
      <c r="D16" s="11"/>
      <c r="E16" s="110" t="s">
        <v>65</v>
      </c>
      <c r="F16" s="184" t="s">
        <v>176</v>
      </c>
      <c r="G16" s="57">
        <v>326.77999999999997</v>
      </c>
    </row>
    <row r="17" spans="1:7" ht="15.75" thickBot="1">
      <c r="A17" s="17"/>
      <c r="B17" s="46"/>
      <c r="C17" s="47"/>
      <c r="D17" s="46"/>
      <c r="E17" s="113" t="s">
        <v>65</v>
      </c>
      <c r="F17" s="183" t="s">
        <v>177</v>
      </c>
      <c r="G17" s="146">
        <v>326.77999999999997</v>
      </c>
    </row>
    <row r="18" spans="1:7" ht="15.75" thickBot="1">
      <c r="A18" s="255" t="s">
        <v>44</v>
      </c>
      <c r="B18" s="256"/>
      <c r="C18" s="256"/>
      <c r="D18" s="256"/>
      <c r="E18" s="256"/>
      <c r="F18" s="257"/>
      <c r="G18" s="187">
        <f>SUM(G14:G17)</f>
        <v>1307.1199999999999</v>
      </c>
    </row>
    <row r="19" spans="1:7" ht="15.75" thickBot="1">
      <c r="A19" s="255" t="s">
        <v>27</v>
      </c>
      <c r="B19" s="256"/>
      <c r="C19" s="256"/>
      <c r="D19" s="256"/>
      <c r="E19" s="256"/>
      <c r="F19" s="257"/>
      <c r="G19" s="187">
        <f>G13+G18</f>
        <v>4574.92</v>
      </c>
    </row>
  </sheetData>
  <mergeCells count="4">
    <mergeCell ref="B5:G5"/>
    <mergeCell ref="A13:F13"/>
    <mergeCell ref="A18:F18"/>
    <mergeCell ref="A19:F19"/>
  </mergeCells>
  <printOptions horizontalCentered="1"/>
  <pageMargins left="0" right="0" top="0.74803149606299213" bottom="0.74803149606299213" header="0.31496062992125984" footer="0.1181102362204724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G26"/>
  <sheetViews>
    <sheetView workbookViewId="0">
      <selection activeCell="A10" sqref="A10:F10"/>
    </sheetView>
  </sheetViews>
  <sheetFormatPr defaultRowHeight="15"/>
  <cols>
    <col min="1" max="1" width="7.140625" customWidth="1"/>
    <col min="2" max="2" width="16.28515625" customWidth="1"/>
    <col min="3" max="3" width="15.28515625" customWidth="1"/>
    <col min="4" max="4" width="16.85546875" customWidth="1"/>
    <col min="5" max="5" width="13.42578125" customWidth="1"/>
    <col min="6" max="6" width="19.7109375" customWidth="1"/>
    <col min="7" max="7" width="13.5703125" customWidth="1"/>
  </cols>
  <sheetData>
    <row r="4" spans="1:7" ht="15.75">
      <c r="A4" s="24"/>
      <c r="B4" s="24"/>
      <c r="C4" s="25" t="s">
        <v>187</v>
      </c>
      <c r="D4" s="25"/>
      <c r="E4" s="24"/>
      <c r="F4" s="26" t="s">
        <v>22</v>
      </c>
    </row>
    <row r="6" spans="1:7" ht="15.75" thickBot="1"/>
    <row r="7" spans="1:7">
      <c r="A7" s="7" t="s">
        <v>3</v>
      </c>
      <c r="B7" s="4" t="s">
        <v>4</v>
      </c>
      <c r="C7" s="4" t="s">
        <v>5</v>
      </c>
      <c r="D7" s="5" t="s">
        <v>6</v>
      </c>
      <c r="E7" s="5" t="s">
        <v>19</v>
      </c>
      <c r="F7" s="5" t="s">
        <v>7</v>
      </c>
      <c r="G7" s="12" t="s">
        <v>15</v>
      </c>
    </row>
    <row r="8" spans="1:7" ht="15.75" thickBot="1">
      <c r="A8" s="8" t="s">
        <v>8</v>
      </c>
      <c r="B8" s="6"/>
      <c r="C8" s="6"/>
      <c r="D8" s="6" t="s">
        <v>9</v>
      </c>
      <c r="E8" s="6" t="s">
        <v>18</v>
      </c>
      <c r="F8" s="6" t="s">
        <v>10</v>
      </c>
      <c r="G8" s="13" t="s">
        <v>13</v>
      </c>
    </row>
    <row r="9" spans="1:7" ht="17.25" customHeight="1" thickBot="1">
      <c r="A9" s="41">
        <v>1</v>
      </c>
      <c r="B9" s="84" t="s">
        <v>49</v>
      </c>
      <c r="C9" s="28" t="s">
        <v>0</v>
      </c>
      <c r="D9" s="28" t="s">
        <v>56</v>
      </c>
      <c r="E9" s="124" t="s">
        <v>50</v>
      </c>
      <c r="F9" s="138" t="s">
        <v>179</v>
      </c>
      <c r="G9" s="188">
        <v>874.75</v>
      </c>
    </row>
    <row r="10" spans="1:7" ht="17.25" customHeight="1" thickBot="1">
      <c r="A10" s="255" t="s">
        <v>37</v>
      </c>
      <c r="B10" s="256"/>
      <c r="C10" s="256"/>
      <c r="D10" s="256"/>
      <c r="E10" s="256"/>
      <c r="F10" s="257"/>
      <c r="G10" s="21">
        <v>874.75</v>
      </c>
    </row>
    <row r="11" spans="1:7" ht="17.25" customHeight="1">
      <c r="A11" s="82">
        <v>1</v>
      </c>
      <c r="B11" s="84" t="s">
        <v>49</v>
      </c>
      <c r="C11" s="35" t="s">
        <v>41</v>
      </c>
      <c r="D11" s="28" t="s">
        <v>54</v>
      </c>
      <c r="E11" s="28" t="s">
        <v>87</v>
      </c>
      <c r="F11" s="62" t="s">
        <v>180</v>
      </c>
      <c r="G11" s="101">
        <v>1209.7</v>
      </c>
    </row>
    <row r="12" spans="1:7" ht="17.25" customHeight="1">
      <c r="A12" s="180"/>
      <c r="B12" s="193"/>
      <c r="C12" s="179"/>
      <c r="D12" s="193"/>
      <c r="E12" s="9" t="s">
        <v>87</v>
      </c>
      <c r="F12" s="190" t="s">
        <v>181</v>
      </c>
      <c r="G12" s="15">
        <v>610.45000000000005</v>
      </c>
    </row>
    <row r="13" spans="1:7" ht="17.25" customHeight="1" thickBot="1">
      <c r="A13" s="17"/>
      <c r="B13" s="120"/>
      <c r="C13" s="47"/>
      <c r="D13" s="67"/>
      <c r="E13" s="45" t="s">
        <v>87</v>
      </c>
      <c r="F13" s="191" t="s">
        <v>182</v>
      </c>
      <c r="G13" s="100">
        <v>108.8</v>
      </c>
    </row>
    <row r="14" spans="1:7" ht="17.25" customHeight="1" thickBot="1">
      <c r="A14" s="17">
        <v>2</v>
      </c>
      <c r="B14" s="79" t="s">
        <v>49</v>
      </c>
      <c r="C14" s="28" t="s">
        <v>39</v>
      </c>
      <c r="D14" s="27" t="s">
        <v>61</v>
      </c>
      <c r="E14" s="225" t="s">
        <v>81</v>
      </c>
      <c r="F14" s="138" t="s">
        <v>62</v>
      </c>
      <c r="G14" s="122">
        <v>4914.71</v>
      </c>
    </row>
    <row r="15" spans="1:7" ht="17.25" customHeight="1" thickBot="1">
      <c r="A15" s="19">
        <v>3</v>
      </c>
      <c r="B15" s="76" t="s">
        <v>46</v>
      </c>
      <c r="C15" s="20" t="s">
        <v>42</v>
      </c>
      <c r="D15" s="39" t="s">
        <v>55</v>
      </c>
      <c r="E15" s="39" t="s">
        <v>87</v>
      </c>
      <c r="F15" s="192" t="s">
        <v>183</v>
      </c>
      <c r="G15" s="189">
        <v>1843.43</v>
      </c>
    </row>
    <row r="16" spans="1:7" ht="17.25" customHeight="1" thickBot="1">
      <c r="A16" s="255" t="s">
        <v>44</v>
      </c>
      <c r="B16" s="256"/>
      <c r="C16" s="256"/>
      <c r="D16" s="256"/>
      <c r="E16" s="256"/>
      <c r="F16" s="257"/>
      <c r="G16" s="194">
        <f>SUM(G11:G15)</f>
        <v>8687.09</v>
      </c>
    </row>
    <row r="17" spans="1:7" ht="17.25" customHeight="1">
      <c r="A17" s="82">
        <v>1</v>
      </c>
      <c r="B17" s="84" t="s">
        <v>49</v>
      </c>
      <c r="C17" s="28" t="s">
        <v>0</v>
      </c>
      <c r="D17" s="58" t="s">
        <v>58</v>
      </c>
      <c r="E17" s="222" t="s">
        <v>193</v>
      </c>
      <c r="F17" s="34" t="s">
        <v>194</v>
      </c>
      <c r="G17" s="101">
        <v>1314.9</v>
      </c>
    </row>
    <row r="18" spans="1:7" ht="17.25" customHeight="1">
      <c r="A18" s="180"/>
      <c r="B18" s="11" t="s">
        <v>59</v>
      </c>
      <c r="C18" s="11"/>
      <c r="D18" s="220"/>
      <c r="E18" s="221" t="s">
        <v>50</v>
      </c>
      <c r="F18" s="50" t="s">
        <v>195</v>
      </c>
      <c r="G18" s="15">
        <v>241.46</v>
      </c>
    </row>
    <row r="19" spans="1:7" ht="17.25" customHeight="1" thickBot="1">
      <c r="A19" s="195"/>
      <c r="B19" s="224"/>
      <c r="C19" s="224"/>
      <c r="D19" s="196"/>
      <c r="E19" s="223" t="s">
        <v>50</v>
      </c>
      <c r="F19" s="42" t="s">
        <v>196</v>
      </c>
      <c r="G19" s="100">
        <v>122.53</v>
      </c>
    </row>
    <row r="20" spans="1:7" ht="17.25" customHeight="1" thickBot="1">
      <c r="A20" s="10">
        <v>2</v>
      </c>
      <c r="B20" s="219" t="s">
        <v>78</v>
      </c>
      <c r="C20" s="77" t="s">
        <v>33</v>
      </c>
      <c r="D20" s="220" t="s">
        <v>122</v>
      </c>
      <c r="E20" s="11" t="s">
        <v>36</v>
      </c>
      <c r="F20" s="65" t="s">
        <v>184</v>
      </c>
      <c r="G20" s="146">
        <v>1127.95</v>
      </c>
    </row>
    <row r="21" spans="1:7" ht="17.25" customHeight="1" thickBot="1">
      <c r="A21" s="19">
        <v>3</v>
      </c>
      <c r="B21" s="76" t="s">
        <v>78</v>
      </c>
      <c r="C21" s="39" t="s">
        <v>34</v>
      </c>
      <c r="D21" s="20" t="s">
        <v>127</v>
      </c>
      <c r="E21" s="39" t="s">
        <v>36</v>
      </c>
      <c r="F21" s="56" t="s">
        <v>185</v>
      </c>
      <c r="G21" s="43">
        <v>1189.72</v>
      </c>
    </row>
    <row r="22" spans="1:7" ht="17.25" customHeight="1" thickBot="1">
      <c r="A22" s="255" t="s">
        <v>186</v>
      </c>
      <c r="B22" s="256"/>
      <c r="C22" s="256"/>
      <c r="D22" s="256"/>
      <c r="E22" s="256"/>
      <c r="F22" s="257"/>
      <c r="G22" s="21">
        <f>SUM(G17:G21)</f>
        <v>3996.5600000000004</v>
      </c>
    </row>
    <row r="23" spans="1:7" ht="15.75" thickBot="1">
      <c r="A23" s="255" t="s">
        <v>27</v>
      </c>
      <c r="B23" s="256"/>
      <c r="C23" s="256"/>
      <c r="D23" s="256"/>
      <c r="E23" s="256"/>
      <c r="F23" s="257"/>
      <c r="G23" s="21">
        <f>G10+G16+G22</f>
        <v>13558.400000000001</v>
      </c>
    </row>
    <row r="26" spans="1:7">
      <c r="C26" s="81"/>
    </row>
  </sheetData>
  <mergeCells count="4">
    <mergeCell ref="A23:F23"/>
    <mergeCell ref="A10:F10"/>
    <mergeCell ref="A16:F16"/>
    <mergeCell ref="A22:F22"/>
  </mergeCells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26"/>
  <sheetViews>
    <sheetView tabSelected="1" workbookViewId="0">
      <selection activeCell="C9" sqref="C9"/>
    </sheetView>
  </sheetViews>
  <sheetFormatPr defaultRowHeight="15"/>
  <cols>
    <col min="1" max="1" width="4.5703125" customWidth="1"/>
    <col min="2" max="2" width="16.85546875" customWidth="1"/>
    <col min="3" max="3" width="14" customWidth="1"/>
    <col min="4" max="4" width="15.85546875" customWidth="1"/>
    <col min="5" max="5" width="15" customWidth="1"/>
    <col min="6" max="6" width="19.7109375" customWidth="1"/>
    <col min="7" max="7" width="14" customWidth="1"/>
  </cols>
  <sheetData>
    <row r="2" spans="1:7" ht="15.75">
      <c r="A2" s="24"/>
      <c r="B2" s="24"/>
      <c r="C2" s="25" t="s">
        <v>231</v>
      </c>
      <c r="D2" s="25"/>
      <c r="E2" s="24"/>
      <c r="F2" s="26" t="s">
        <v>23</v>
      </c>
    </row>
    <row r="4" spans="1:7" ht="15.75" thickBot="1">
      <c r="G4" s="18"/>
    </row>
    <row r="5" spans="1:7">
      <c r="A5" s="7" t="s">
        <v>3</v>
      </c>
      <c r="B5" s="4" t="s">
        <v>4</v>
      </c>
      <c r="C5" s="4" t="s">
        <v>5</v>
      </c>
      <c r="D5" s="5" t="s">
        <v>6</v>
      </c>
      <c r="E5" s="5" t="s">
        <v>19</v>
      </c>
      <c r="F5" s="5" t="s">
        <v>7</v>
      </c>
      <c r="G5" s="12" t="s">
        <v>15</v>
      </c>
    </row>
    <row r="6" spans="1:7" ht="15.75" thickBot="1">
      <c r="A6" s="8" t="s">
        <v>8</v>
      </c>
      <c r="B6" s="6"/>
      <c r="C6" s="6"/>
      <c r="D6" s="6" t="s">
        <v>9</v>
      </c>
      <c r="E6" s="6" t="s">
        <v>18</v>
      </c>
      <c r="F6" s="6" t="s">
        <v>10</v>
      </c>
      <c r="G6" s="13" t="s">
        <v>13</v>
      </c>
    </row>
    <row r="7" spans="1:7">
      <c r="A7" s="98">
        <v>1</v>
      </c>
      <c r="B7" s="84" t="s">
        <v>164</v>
      </c>
      <c r="C7" s="134" t="s">
        <v>0</v>
      </c>
      <c r="D7" s="35" t="s">
        <v>201</v>
      </c>
      <c r="E7" s="28" t="s">
        <v>50</v>
      </c>
      <c r="F7" s="228" t="s">
        <v>203</v>
      </c>
      <c r="G7" s="101">
        <v>442.78</v>
      </c>
    </row>
    <row r="8" spans="1:7">
      <c r="A8" s="36"/>
      <c r="B8" s="91" t="s">
        <v>202</v>
      </c>
      <c r="C8" s="96"/>
      <c r="D8" s="10"/>
      <c r="E8" s="9" t="s">
        <v>50</v>
      </c>
      <c r="F8" s="226" t="s">
        <v>204</v>
      </c>
      <c r="G8" s="15">
        <v>559.33000000000004</v>
      </c>
    </row>
    <row r="9" spans="1:7" ht="15.75" thickBot="1">
      <c r="A9" s="135"/>
      <c r="B9" s="46"/>
      <c r="C9" s="112"/>
      <c r="D9" s="229"/>
      <c r="E9" s="45" t="s">
        <v>50</v>
      </c>
      <c r="F9" s="230" t="s">
        <v>205</v>
      </c>
      <c r="G9" s="100">
        <v>568.52</v>
      </c>
    </row>
    <row r="10" spans="1:7">
      <c r="A10" s="98">
        <v>2</v>
      </c>
      <c r="B10" s="84" t="s">
        <v>164</v>
      </c>
      <c r="C10" s="28" t="s">
        <v>40</v>
      </c>
      <c r="D10" s="252" t="s">
        <v>223</v>
      </c>
      <c r="E10" s="28" t="s">
        <v>50</v>
      </c>
      <c r="F10" s="87" t="s">
        <v>225</v>
      </c>
      <c r="G10" s="101">
        <v>587.84</v>
      </c>
    </row>
    <row r="11" spans="1:7">
      <c r="A11" s="133"/>
      <c r="B11" s="91" t="s">
        <v>224</v>
      </c>
      <c r="C11" s="11"/>
      <c r="D11" s="253"/>
      <c r="E11" s="3" t="s">
        <v>50</v>
      </c>
      <c r="F11" s="138" t="s">
        <v>226</v>
      </c>
      <c r="G11" s="15">
        <v>1649.4</v>
      </c>
    </row>
    <row r="12" spans="1:7">
      <c r="A12" s="133"/>
      <c r="B12" s="11"/>
      <c r="C12" s="11"/>
      <c r="D12" s="253"/>
      <c r="E12" s="3" t="s">
        <v>50</v>
      </c>
      <c r="F12" s="138" t="s">
        <v>227</v>
      </c>
      <c r="G12" s="15">
        <v>2207.91</v>
      </c>
    </row>
    <row r="13" spans="1:7" ht="15.75" thickBot="1">
      <c r="A13" s="135"/>
      <c r="B13" s="46"/>
      <c r="C13" s="46"/>
      <c r="D13" s="254"/>
      <c r="E13" s="46" t="s">
        <v>50</v>
      </c>
      <c r="F13" s="92" t="s">
        <v>228</v>
      </c>
      <c r="G13" s="100">
        <v>1357.04</v>
      </c>
    </row>
    <row r="14" spans="1:7" ht="15.75" thickBot="1">
      <c r="A14" s="265" t="s">
        <v>37</v>
      </c>
      <c r="B14" s="287"/>
      <c r="C14" s="287"/>
      <c r="D14" s="287"/>
      <c r="E14" s="287"/>
      <c r="F14" s="288"/>
      <c r="G14" s="114">
        <f>SUM(G7:G13)</f>
        <v>7372.8200000000006</v>
      </c>
    </row>
    <row r="15" spans="1:7">
      <c r="A15" s="98">
        <v>1</v>
      </c>
      <c r="B15" s="84" t="s">
        <v>164</v>
      </c>
      <c r="C15" s="28" t="s">
        <v>41</v>
      </c>
      <c r="D15" s="28" t="s">
        <v>197</v>
      </c>
      <c r="E15" s="134" t="s">
        <v>87</v>
      </c>
      <c r="F15" s="99" t="s">
        <v>198</v>
      </c>
      <c r="G15" s="101">
        <v>631.41</v>
      </c>
    </row>
    <row r="16" spans="1:7">
      <c r="A16" s="133"/>
      <c r="B16" s="91"/>
      <c r="C16" s="11"/>
      <c r="D16" s="11"/>
      <c r="E16" s="124" t="s">
        <v>87</v>
      </c>
      <c r="F16" s="103" t="s">
        <v>199</v>
      </c>
      <c r="G16" s="15">
        <v>712.45</v>
      </c>
    </row>
    <row r="17" spans="1:10" ht="15.75" thickBot="1">
      <c r="A17" s="135"/>
      <c r="B17" s="93"/>
      <c r="C17" s="46"/>
      <c r="D17" s="46"/>
      <c r="E17" s="227" t="s">
        <v>87</v>
      </c>
      <c r="F17" s="136" t="s">
        <v>200</v>
      </c>
      <c r="G17" s="100">
        <v>825.94</v>
      </c>
    </row>
    <row r="18" spans="1:10" ht="15.75" customHeight="1" thickBot="1">
      <c r="A18" s="281" t="s">
        <v>44</v>
      </c>
      <c r="B18" s="282"/>
      <c r="C18" s="282"/>
      <c r="D18" s="282"/>
      <c r="E18" s="282"/>
      <c r="F18" s="283"/>
      <c r="G18" s="21">
        <f>SUM(G15:G17)</f>
        <v>2169.8000000000002</v>
      </c>
    </row>
    <row r="19" spans="1:10" ht="15.75" customHeight="1" thickBot="1">
      <c r="A19" s="250">
        <v>1</v>
      </c>
      <c r="B19" s="76" t="s">
        <v>164</v>
      </c>
      <c r="C19" s="39" t="s">
        <v>34</v>
      </c>
      <c r="D19" s="20" t="s">
        <v>217</v>
      </c>
      <c r="E19" s="39" t="s">
        <v>36</v>
      </c>
      <c r="F19" s="246" t="s">
        <v>218</v>
      </c>
      <c r="G19" s="43">
        <v>621.05999999999995</v>
      </c>
    </row>
    <row r="20" spans="1:10" ht="15.75" customHeight="1">
      <c r="A20" s="251">
        <v>2</v>
      </c>
      <c r="B20" s="130" t="s">
        <v>164</v>
      </c>
      <c r="C20" s="249" t="s">
        <v>33</v>
      </c>
      <c r="D20" s="131" t="s">
        <v>219</v>
      </c>
      <c r="E20" s="11" t="s">
        <v>36</v>
      </c>
      <c r="F20" s="65" t="s">
        <v>220</v>
      </c>
      <c r="G20" s="245">
        <v>471.02</v>
      </c>
    </row>
    <row r="21" spans="1:10" ht="15.75" customHeight="1">
      <c r="A21" s="240"/>
      <c r="B21" s="247"/>
      <c r="C21" s="241"/>
      <c r="D21" s="247"/>
      <c r="E21" s="9" t="s">
        <v>36</v>
      </c>
      <c r="F21" s="190" t="s">
        <v>221</v>
      </c>
      <c r="G21" s="242">
        <v>663.89</v>
      </c>
    </row>
    <row r="22" spans="1:10" ht="15.75" customHeight="1" thickBot="1">
      <c r="A22" s="240"/>
      <c r="B22" s="248"/>
      <c r="C22" s="241"/>
      <c r="D22" s="248"/>
      <c r="E22" s="9" t="s">
        <v>36</v>
      </c>
      <c r="F22" s="190" t="s">
        <v>222</v>
      </c>
      <c r="G22" s="243">
        <v>379.39</v>
      </c>
    </row>
    <row r="23" spans="1:10" ht="15.75" customHeight="1" thickBot="1">
      <c r="A23" s="255" t="s">
        <v>35</v>
      </c>
      <c r="B23" s="256"/>
      <c r="C23" s="256"/>
      <c r="D23" s="256"/>
      <c r="E23" s="256"/>
      <c r="F23" s="257"/>
      <c r="G23" s="21">
        <f>SUM(G19:G22)</f>
        <v>2135.3599999999997</v>
      </c>
    </row>
    <row r="24" spans="1:10" ht="15.75" customHeight="1" thickBot="1">
      <c r="A24" s="244">
        <v>1</v>
      </c>
      <c r="B24" s="91" t="s">
        <v>164</v>
      </c>
      <c r="C24" s="10" t="s">
        <v>0</v>
      </c>
      <c r="D24" s="66" t="s">
        <v>206</v>
      </c>
      <c r="E24" s="11" t="s">
        <v>207</v>
      </c>
      <c r="F24" s="143" t="s">
        <v>208</v>
      </c>
      <c r="G24" s="231">
        <v>898.02</v>
      </c>
    </row>
    <row r="25" spans="1:10" ht="15.75" customHeight="1" thickBot="1">
      <c r="A25" s="289" t="s">
        <v>71</v>
      </c>
      <c r="B25" s="290"/>
      <c r="C25" s="290"/>
      <c r="D25" s="290"/>
      <c r="E25" s="290"/>
      <c r="F25" s="290"/>
      <c r="G25" s="21">
        <f>SUM(G24)</f>
        <v>898.02</v>
      </c>
    </row>
    <row r="26" spans="1:10" ht="16.5" thickBot="1">
      <c r="A26" s="284" t="s">
        <v>60</v>
      </c>
      <c r="B26" s="285"/>
      <c r="C26" s="285"/>
      <c r="D26" s="285"/>
      <c r="E26" s="285"/>
      <c r="F26" s="286"/>
      <c r="G26" s="102">
        <f>G14+G18+G23+G25</f>
        <v>12576</v>
      </c>
      <c r="J26" s="172"/>
    </row>
  </sheetData>
  <mergeCells count="5">
    <mergeCell ref="A18:F18"/>
    <mergeCell ref="A26:F26"/>
    <mergeCell ref="A14:F14"/>
    <mergeCell ref="A25:F25"/>
    <mergeCell ref="A23:F23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20"/>
  <sheetViews>
    <sheetView topLeftCell="A4" workbookViewId="0">
      <selection activeCell="G25" sqref="G25"/>
    </sheetView>
  </sheetViews>
  <sheetFormatPr defaultRowHeight="1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9" ht="19.5">
      <c r="C3" s="2"/>
    </row>
    <row r="6" spans="1:9" ht="27.75" customHeight="1">
      <c r="C6" s="2" t="s">
        <v>230</v>
      </c>
    </row>
    <row r="8" spans="1:9" ht="17.25" customHeight="1" thickBot="1"/>
    <row r="9" spans="1:9" ht="17.25" customHeight="1">
      <c r="A9" s="30" t="s">
        <v>3</v>
      </c>
      <c r="B9" s="29" t="s">
        <v>4</v>
      </c>
      <c r="C9" s="4" t="s">
        <v>5</v>
      </c>
      <c r="D9" s="5" t="s">
        <v>6</v>
      </c>
      <c r="E9" s="5" t="s">
        <v>19</v>
      </c>
      <c r="F9" s="5" t="s">
        <v>7</v>
      </c>
      <c r="G9" s="23" t="s">
        <v>20</v>
      </c>
    </row>
    <row r="10" spans="1:9" ht="17.25" customHeight="1" thickBot="1">
      <c r="A10" s="31" t="s">
        <v>8</v>
      </c>
      <c r="B10" s="32"/>
      <c r="C10" s="6"/>
      <c r="D10" s="6" t="s">
        <v>9</v>
      </c>
      <c r="E10" s="6" t="s">
        <v>25</v>
      </c>
      <c r="F10" s="6" t="s">
        <v>10</v>
      </c>
      <c r="G10" s="33" t="s">
        <v>11</v>
      </c>
    </row>
    <row r="11" spans="1:9" ht="15.75" thickBot="1">
      <c r="A11" s="41">
        <v>1</v>
      </c>
      <c r="B11" s="79" t="s">
        <v>49</v>
      </c>
      <c r="C11" s="28" t="s">
        <v>39</v>
      </c>
      <c r="D11" s="27" t="s">
        <v>61</v>
      </c>
      <c r="E11" s="38" t="s">
        <v>45</v>
      </c>
      <c r="F11" s="88" t="s">
        <v>74</v>
      </c>
      <c r="G11" s="156">
        <v>6650</v>
      </c>
      <c r="I11" s="172"/>
    </row>
    <row r="12" spans="1:9" ht="15.75" thickBot="1">
      <c r="A12" s="41">
        <v>2</v>
      </c>
      <c r="B12" s="232" t="s">
        <v>209</v>
      </c>
      <c r="C12" s="28" t="s">
        <v>42</v>
      </c>
      <c r="D12" s="134" t="s">
        <v>210</v>
      </c>
      <c r="E12" s="233" t="s">
        <v>45</v>
      </c>
      <c r="F12" s="63" t="s">
        <v>211</v>
      </c>
      <c r="G12" s="107">
        <v>840</v>
      </c>
      <c r="I12" s="172"/>
    </row>
    <row r="13" spans="1:9" ht="15.75" thickBot="1">
      <c r="A13" s="291" t="s">
        <v>52</v>
      </c>
      <c r="B13" s="292"/>
      <c r="C13" s="292"/>
      <c r="D13" s="292"/>
      <c r="E13" s="292"/>
      <c r="F13" s="293"/>
      <c r="G13" s="187">
        <f>SUM(G11:G12)</f>
        <v>7490</v>
      </c>
      <c r="I13" s="172"/>
    </row>
    <row r="14" spans="1:9">
      <c r="A14" s="14">
        <v>1</v>
      </c>
      <c r="B14" s="84" t="s">
        <v>49</v>
      </c>
      <c r="C14" s="28" t="s">
        <v>0</v>
      </c>
      <c r="D14" s="58" t="s">
        <v>58</v>
      </c>
      <c r="E14" s="28" t="s">
        <v>76</v>
      </c>
      <c r="F14" s="34" t="s">
        <v>77</v>
      </c>
      <c r="G14" s="44">
        <v>13995.6</v>
      </c>
      <c r="I14" s="172"/>
    </row>
    <row r="15" spans="1:9" ht="15.75" customHeight="1">
      <c r="A15" s="127"/>
      <c r="B15" s="11" t="s">
        <v>59</v>
      </c>
      <c r="C15" s="11"/>
      <c r="D15" s="52"/>
      <c r="E15" s="11"/>
      <c r="F15" s="11"/>
      <c r="G15" s="210"/>
      <c r="I15" s="172"/>
    </row>
    <row r="16" spans="1:9">
      <c r="A16" s="212">
        <v>2</v>
      </c>
      <c r="B16" s="204" t="s">
        <v>78</v>
      </c>
      <c r="C16" s="124" t="s">
        <v>0</v>
      </c>
      <c r="D16" s="9" t="s">
        <v>84</v>
      </c>
      <c r="E16" s="209" t="s">
        <v>76</v>
      </c>
      <c r="F16" s="49" t="s">
        <v>188</v>
      </c>
      <c r="G16" s="15">
        <v>50727.6</v>
      </c>
      <c r="I16" s="172"/>
    </row>
    <row r="17" spans="1:9">
      <c r="A17" s="213"/>
      <c r="B17" s="11" t="s">
        <v>85</v>
      </c>
      <c r="C17" s="10"/>
      <c r="D17" s="11"/>
      <c r="E17" s="125" t="s">
        <v>75</v>
      </c>
      <c r="F17" s="49" t="s">
        <v>189</v>
      </c>
      <c r="G17" s="15">
        <v>480</v>
      </c>
      <c r="I17" s="172"/>
    </row>
    <row r="18" spans="1:9" ht="15.75" thickBot="1">
      <c r="A18" s="211"/>
      <c r="B18" s="46"/>
      <c r="C18" s="47"/>
      <c r="D18" s="67"/>
      <c r="E18" s="128" t="s">
        <v>75</v>
      </c>
      <c r="F18" s="42" t="s">
        <v>190</v>
      </c>
      <c r="G18" s="100">
        <v>120</v>
      </c>
    </row>
    <row r="19" spans="1:9" ht="15.75" thickBot="1">
      <c r="A19" s="278" t="s">
        <v>162</v>
      </c>
      <c r="B19" s="279"/>
      <c r="C19" s="279"/>
      <c r="D19" s="279"/>
      <c r="E19" s="279"/>
      <c r="F19" s="280"/>
      <c r="G19" s="90">
        <f>SUM(G14:G18)</f>
        <v>65323.199999999997</v>
      </c>
    </row>
    <row r="20" spans="1:9" ht="15.75" thickBot="1">
      <c r="A20" s="255" t="s">
        <v>163</v>
      </c>
      <c r="B20" s="256"/>
      <c r="C20" s="256"/>
      <c r="D20" s="256"/>
      <c r="E20" s="256"/>
      <c r="F20" s="257"/>
      <c r="G20" s="21">
        <f>G13+G19</f>
        <v>72813.2</v>
      </c>
    </row>
  </sheetData>
  <mergeCells count="3">
    <mergeCell ref="A13:F13"/>
    <mergeCell ref="A19:F19"/>
    <mergeCell ref="A20:F20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PROGRAME</vt:lpstr>
      <vt:lpstr>UNICE</vt:lpstr>
      <vt:lpstr>UNICE CV</vt:lpstr>
      <vt:lpstr>PENS.50%</vt:lpstr>
      <vt:lpstr>PENS.40%</vt:lpstr>
      <vt:lpstr>TESTE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2019-07-30T12:32:22Z</cp:lastPrinted>
  <dcterms:created xsi:type="dcterms:W3CDTF">2018-07-04T12:33:56Z</dcterms:created>
  <dcterms:modified xsi:type="dcterms:W3CDTF">2019-08-01T08:44:50Z</dcterms:modified>
</cp:coreProperties>
</file>